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https://officemgmtentserv.sharepoint.com/sites/OCCPUD/PUD OUSF All/OUSF Forms-update/2024 Forms/Final/"/>
    </mc:Choice>
  </mc:AlternateContent>
  <xr:revisionPtr revIDLastSave="87" documentId="8_{8E39C09E-5288-4303-B05D-95C73448483C}" xr6:coauthVersionLast="47" xr6:coauthVersionMax="47" xr10:uidLastSave="{F45AC754-8937-4948-A5D5-89ED0EE6ADE4}"/>
  <bookViews>
    <workbookView xWindow="-28920" yWindow="-120" windowWidth="29040" windowHeight="17640" activeTab="1" xr2:uid="{00000000-000D-0000-FFFF-FFFF00000000}"/>
  </bookViews>
  <sheets>
    <sheet name="Instructions-Definitions" sheetId="6" r:id="rId1"/>
    <sheet name="Affidavit" sheetId="5" r:id="rId2"/>
    <sheet name="Lookups" sheetId="4" state="hidden" r:id="rId3"/>
    <sheet name="LibraryFields" sheetId="2" state="hidden" r:id="rId4"/>
    <sheet name="Data" sheetId="3" state="hidden" r:id="rId5"/>
  </sheets>
  <externalReferences>
    <externalReference r:id="rId6"/>
  </externalReferences>
  <definedNames>
    <definedName name="_xlnm._FilterDatabase" localSheetId="3" hidden="1">LibraryFields!$A$1:$I$58</definedName>
    <definedName name="AffidavitPurpose">#REF!</definedName>
    <definedName name="AffidavitType">"Library"</definedName>
    <definedName name="atAppFundLetStatus">#REF!</definedName>
    <definedName name="atBidEvalExp">#REF!</definedName>
    <definedName name="atBidEvalStatus">#REF!</definedName>
    <definedName name="atDeMarc">#REF!</definedName>
    <definedName name="atDiscInfoExp">#REF!</definedName>
    <definedName name="atDiscInfoStatus">#REF!</definedName>
    <definedName name="atNotes">#REF!</definedName>
    <definedName name="atRFPExp">#REF!</definedName>
    <definedName name="atRFPStatus">#REF!</definedName>
    <definedName name="bidBWExp">#REF!</definedName>
    <definedName name="bidNotConsider">#REF!</definedName>
    <definedName name="bidNotConsiderExp">#REF!</definedName>
    <definedName name="bidNumBidders">#REF!</definedName>
    <definedName name="bidNumBids">#REF!</definedName>
    <definedName name="bidRFPBW">#REF!</definedName>
    <definedName name="bidSelectBid">#REF!</definedName>
    <definedName name="bidSelectedBWinRFP">#REF!</definedName>
    <definedName name="bidSelectedLCRQBExp">#REF!</definedName>
    <definedName name="conPUDContactCons">#REF!</definedName>
    <definedName name="csCurDateBegin">#REF!</definedName>
    <definedName name="csCurProvider">#REF!</definedName>
    <definedName name="csCurrentSvcsAddExp">#REF!</definedName>
    <definedName name="csErateDiscountRate">#REF!</definedName>
    <definedName name="csFundingYr">#REF!</definedName>
    <definedName name="csInetBW">#REF!</definedName>
    <definedName name="csWANBW">#REF!</definedName>
    <definedName name="csWANDateBegin">#REF!</definedName>
    <definedName name="csWANNumberCircuits">#REF!</definedName>
    <definedName name="csWANProvider">#REF!</definedName>
    <definedName name="dd">[1]Lookups!$B$35</definedName>
    <definedName name="dddd">[1]Lookups!$B$24:$B$27</definedName>
    <definedName name="dde">[1]Lookups!$B$35</definedName>
    <definedName name="dfltAnswerIndicator">Lookups!$B$39</definedName>
    <definedName name="dfltAttach">Lookups!$B$38</definedName>
    <definedName name="dfltBWUnits">Lookups!$B$37</definedName>
    <definedName name="dfltFundingYear">Lookups!$B$40</definedName>
    <definedName name="dfltLibPop">Lookups!$B$42</definedName>
    <definedName name="dfltLibrary">Lookups!$B$41</definedName>
    <definedName name="dfltLibSystem">Lookups!$B$43</definedName>
    <definedName name="dfltPurpose">Lookups!$B$34</definedName>
    <definedName name="dfltRFP">Lookups!$B$44</definedName>
    <definedName name="dfltYesNo">Lookups!$B$35</definedName>
    <definedName name="dfltYesNoNA">Lookups!$B$36</definedName>
    <definedName name="eeee">[1]Lookups!$B$34</definedName>
    <definedName name="EEEEE">[1]Lookups!$B$34</definedName>
    <definedName name="eeeeeeeee">[1]Lookups!$B$35</definedName>
    <definedName name="eiContactAddress1">#REF!</definedName>
    <definedName name="eiContactCity">#REF!</definedName>
    <definedName name="eiContactEmail">#REF!</definedName>
    <definedName name="eiContactEmployer">#REF!</definedName>
    <definedName name="eiContactName">#REF!</definedName>
    <definedName name="eiContactState">#REF!</definedName>
    <definedName name="eiContactTelephone">#REF!</definedName>
    <definedName name="eiContactTitle">#REF!</definedName>
    <definedName name="eiContactZip">#REF!</definedName>
    <definedName name="eiEntityType">#REF!</definedName>
    <definedName name="libCity">#REF!</definedName>
    <definedName name="libName">#REF!</definedName>
    <definedName name="libPatronsServed">#REF!</definedName>
    <definedName name="libSystem">#REF!</definedName>
    <definedName name="ListAffidavit_Purpose">Lookups!$B$2:$B$5</definedName>
    <definedName name="ListAttachment">Lookups!$B$24:$B$27</definedName>
    <definedName name="ListBWUnit">Lookups!$B$19:$B$21</definedName>
    <definedName name="ListFundingYear">Lookups!$B$47:$B$53</definedName>
    <definedName name="ListLibPop">Lookups!$B$30:$B$32</definedName>
    <definedName name="ListLibraries">Lookups!$A$65:$A$193</definedName>
    <definedName name="ListLibSystems">Lookups!$A$196:$A$298</definedName>
    <definedName name="ListRFP">Lookups!$B$56:$B$60</definedName>
    <definedName name="ListYesNo">Lookups!$B$8:$B$10</definedName>
    <definedName name="ListYesNoNA">Lookups!$B$13:$B$16</definedName>
    <definedName name="psPrevAddExp">#REF!</definedName>
    <definedName name="psPrevInetDiscDate">#REF!</definedName>
    <definedName name="psPrevInetProvider">#REF!</definedName>
    <definedName name="psPrevWANDiscDate">#REF!</definedName>
    <definedName name="psPrevWANProvider">#REF!</definedName>
    <definedName name="xAffChange">Lookups!$B$5</definedName>
    <definedName name="xAffFunding">Lookups!$B$3</definedName>
    <definedName name="xAffPre">Lookups!$B$4</definedName>
    <definedName name="xFY14">Lookups!$B$53</definedName>
    <definedName name="xFY15">Lookups!$B$52</definedName>
    <definedName name="xFY16">Lookups!$B$52</definedName>
    <definedName name="xFY17">Lookups!$B$53</definedName>
    <definedName name="xFY18">Lookups!$B$48</definedName>
    <definedName name="xFY19">Lookups!$B$49</definedName>
    <definedName name="xFY20">Lookups!$B$50</definedName>
    <definedName name="xGE50000">Lookups!$B$32</definedName>
    <definedName name="xIncl">Lookups!$B$25</definedName>
    <definedName name="xInternetOnly">Lookups!$B$58</definedName>
    <definedName name="xInternetWAN">Lookups!$B$60</definedName>
    <definedName name="xLT50000">Lookups!$B$31</definedName>
    <definedName name="xNApp">Lookups!$B$26</definedName>
    <definedName name="xNo">Lookups!$B$10</definedName>
    <definedName name="xNoRFP">Lookups!$B$57</definedName>
    <definedName name="xNSub">Lookups!$B$27</definedName>
    <definedName name="xWANOnly">Lookups!$B$59</definedName>
    <definedName name="xYes">Lookups!$B$9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 l="1"/>
  <c r="F15" i="2"/>
  <c r="F11" i="2"/>
  <c r="F16" i="2"/>
  <c r="F56" i="2"/>
  <c r="F9" i="2"/>
  <c r="F55" i="2"/>
  <c r="F17" i="2"/>
  <c r="F12" i="2"/>
  <c r="I18" i="2"/>
  <c r="F10" i="2"/>
  <c r="F14" i="2"/>
  <c r="H18" i="2"/>
  <c r="F13" i="2"/>
  <c r="A18" i="2" l="1"/>
  <c r="C3" i="2"/>
  <c r="I17" i="2"/>
  <c r="I56" i="2"/>
  <c r="I45" i="2"/>
  <c r="I44" i="2"/>
  <c r="I36" i="2"/>
  <c r="I4" i="2"/>
  <c r="I31" i="2"/>
  <c r="I52" i="2"/>
  <c r="I21" i="2"/>
  <c r="I57" i="2"/>
  <c r="H49" i="2"/>
  <c r="I58" i="2"/>
  <c r="I30" i="2"/>
  <c r="I10" i="2"/>
  <c r="I48" i="2"/>
  <c r="I24" i="2"/>
  <c r="I47" i="2"/>
  <c r="I5" i="2"/>
  <c r="I40" i="2"/>
  <c r="H20" i="2"/>
  <c r="I32" i="2"/>
  <c r="I50" i="2"/>
  <c r="I14" i="2"/>
  <c r="I16" i="2"/>
  <c r="I6" i="2"/>
  <c r="I41" i="2"/>
  <c r="I26" i="2"/>
  <c r="I55" i="2"/>
  <c r="I39" i="2"/>
  <c r="I9" i="2"/>
  <c r="I15" i="2"/>
  <c r="I34" i="2"/>
  <c r="I7" i="2"/>
  <c r="I28" i="2"/>
  <c r="I46" i="2"/>
  <c r="I29" i="2"/>
  <c r="I35" i="2"/>
  <c r="I43" i="2"/>
  <c r="I8" i="2"/>
  <c r="I27" i="2"/>
  <c r="I22" i="2"/>
  <c r="I42" i="2"/>
  <c r="I51" i="2"/>
  <c r="I11" i="2"/>
  <c r="I53" i="2"/>
  <c r="I25" i="2"/>
  <c r="H43" i="2"/>
  <c r="I37" i="2"/>
  <c r="I23" i="2"/>
  <c r="I38" i="2"/>
  <c r="I20" i="2"/>
  <c r="I19" i="2"/>
  <c r="I54" i="2"/>
  <c r="I49" i="2"/>
  <c r="I12" i="2"/>
  <c r="I33" i="2"/>
  <c r="I13" i="2"/>
  <c r="H22" i="2"/>
  <c r="H34" i="2"/>
  <c r="A34" i="2" l="1"/>
  <c r="A43" i="2"/>
  <c r="A49" i="2"/>
  <c r="A20" i="2"/>
  <c r="A22" i="2"/>
  <c r="B56" i="4"/>
  <c r="A65" i="4"/>
  <c r="A196" i="4"/>
  <c r="B30" i="4"/>
  <c r="B16" i="4"/>
  <c r="B15" i="4"/>
  <c r="B14" i="4"/>
  <c r="B13" i="4"/>
  <c r="B47" i="4"/>
  <c r="B2" i="4"/>
  <c r="B8" i="4"/>
  <c r="B19" i="4"/>
  <c r="B24" i="4"/>
  <c r="BO2" i="3"/>
  <c r="BA2" i="3"/>
  <c r="F31" i="2"/>
  <c r="N2" i="3"/>
  <c r="F57" i="2"/>
  <c r="AL2" i="3"/>
  <c r="F19" i="2"/>
  <c r="BC2" i="3"/>
  <c r="H57" i="2"/>
  <c r="AD2" i="3"/>
  <c r="T2" i="3"/>
  <c r="BK2" i="3"/>
  <c r="F32" i="2"/>
  <c r="K2" i="3"/>
  <c r="F25" i="2"/>
  <c r="AI2" i="3"/>
  <c r="C2" i="3"/>
  <c r="H54" i="2"/>
  <c r="F27" i="2"/>
  <c r="F28" i="2"/>
  <c r="BE2" i="3"/>
  <c r="F48" i="2"/>
  <c r="F29" i="2"/>
  <c r="P2" i="3"/>
  <c r="H58" i="2"/>
  <c r="AJ2" i="3"/>
  <c r="AG2" i="3"/>
  <c r="AV2" i="3"/>
  <c r="F39" i="2"/>
  <c r="AH2" i="3"/>
  <c r="Q2" i="3"/>
  <c r="G2" i="3"/>
  <c r="AB2" i="3"/>
  <c r="F30" i="2"/>
  <c r="M2" i="3"/>
  <c r="L2" i="3"/>
  <c r="F33" i="2"/>
  <c r="E2" i="3"/>
  <c r="AU2" i="3"/>
  <c r="AT2" i="3"/>
  <c r="D2" i="3"/>
  <c r="AW2" i="3"/>
  <c r="BH2" i="3"/>
  <c r="F51" i="2"/>
  <c r="BD2" i="3"/>
  <c r="F54" i="2"/>
  <c r="F37" i="2"/>
  <c r="F8" i="2"/>
  <c r="V2" i="3"/>
  <c r="F5" i="2"/>
  <c r="F58" i="2"/>
  <c r="S2" i="3"/>
  <c r="AM2" i="3"/>
  <c r="R2" i="3"/>
  <c r="BG2" i="3"/>
  <c r="AN2" i="3"/>
  <c r="BB2" i="3"/>
  <c r="F46" i="2"/>
  <c r="F41" i="2"/>
  <c r="AO2" i="3"/>
  <c r="O2" i="3"/>
  <c r="F38" i="2"/>
  <c r="AS2" i="3"/>
  <c r="AR2" i="3"/>
  <c r="BM2" i="3"/>
  <c r="BF2" i="3"/>
  <c r="Y2" i="3"/>
  <c r="F47" i="2"/>
  <c r="AY2" i="3"/>
  <c r="AC2" i="3"/>
  <c r="F2" i="3"/>
  <c r="H2" i="3"/>
  <c r="AQ2" i="3"/>
  <c r="U2" i="3"/>
  <c r="AA2" i="3"/>
  <c r="F44" i="2"/>
  <c r="BI2" i="3"/>
  <c r="F45" i="2"/>
  <c r="W2" i="3"/>
  <c r="BJ2" i="3"/>
  <c r="F40" i="2"/>
  <c r="AX2" i="3"/>
  <c r="I2" i="3"/>
  <c r="F24" i="2"/>
  <c r="AP2" i="3"/>
  <c r="F36" i="2"/>
  <c r="F35" i="2"/>
  <c r="F50" i="2"/>
  <c r="F26" i="2"/>
  <c r="F6" i="2"/>
  <c r="F23" i="2"/>
  <c r="AK2" i="3"/>
  <c r="J2" i="3"/>
  <c r="H56" i="2"/>
  <c r="H50" i="2"/>
  <c r="AE2" i="3"/>
  <c r="AZ2" i="3"/>
  <c r="F52" i="2"/>
  <c r="X2" i="3"/>
  <c r="AF2" i="3"/>
  <c r="F42" i="2"/>
  <c r="F4" i="2"/>
  <c r="BP2" i="3"/>
  <c r="BL2" i="3"/>
  <c r="F53" i="2"/>
  <c r="B2" i="3"/>
  <c r="Z2" i="3"/>
  <c r="BN2" i="3"/>
  <c r="F21" i="2"/>
  <c r="F7" i="2"/>
  <c r="A56" i="2" l="1"/>
  <c r="A54" i="2"/>
  <c r="A57" i="2"/>
  <c r="A50" i="2"/>
  <c r="A58" i="2"/>
  <c r="H51" i="2"/>
  <c r="H44" i="2"/>
  <c r="H21" i="2"/>
  <c r="H19" i="2"/>
  <c r="H23" i="2"/>
  <c r="H4" i="2"/>
  <c r="H35" i="2"/>
  <c r="H55" i="2"/>
  <c r="A55" i="2" l="1"/>
  <c r="A51" i="2"/>
  <c r="A35" i="2"/>
  <c r="A44" i="2"/>
  <c r="A23" i="2"/>
  <c r="A21" i="2"/>
  <c r="A19" i="2"/>
  <c r="A4" i="2"/>
  <c r="A2" i="2"/>
  <c r="H5" i="2"/>
  <c r="H52" i="2"/>
  <c r="A5" i="2" l="1"/>
  <c r="A52" i="2"/>
  <c r="H9" i="2"/>
  <c r="H8" i="2"/>
  <c r="H6" i="2"/>
  <c r="H53" i="2"/>
  <c r="H11" i="2"/>
  <c r="A6" i="2" l="1"/>
  <c r="A9" i="2"/>
  <c r="A8" i="2"/>
  <c r="A53" i="2"/>
  <c r="A11" i="2"/>
  <c r="H10" i="2"/>
  <c r="H7" i="2"/>
  <c r="H12" i="2"/>
  <c r="H24" i="2"/>
  <c r="A24" i="2" l="1"/>
  <c r="A10" i="2"/>
  <c r="A7" i="2"/>
  <c r="A12" i="2"/>
  <c r="H14" i="2"/>
  <c r="H31" i="2"/>
  <c r="H13" i="2"/>
  <c r="A14" i="2" l="1"/>
  <c r="A31" i="2"/>
  <c r="A13" i="2"/>
  <c r="H15" i="2"/>
  <c r="H26" i="2"/>
  <c r="H27" i="2"/>
  <c r="H32" i="2"/>
  <c r="H25" i="2"/>
  <c r="H30" i="2"/>
  <c r="H29" i="2"/>
  <c r="A27" i="2" l="1"/>
  <c r="A29" i="2"/>
  <c r="A25" i="2"/>
  <c r="A26" i="2"/>
  <c r="A15" i="2"/>
  <c r="A32" i="2"/>
  <c r="A30" i="2"/>
  <c r="H16" i="2"/>
  <c r="H36" i="2"/>
  <c r="H28" i="2"/>
  <c r="H33" i="2"/>
  <c r="A28" i="2" l="1"/>
  <c r="A16" i="2"/>
  <c r="A36" i="2"/>
  <c r="A33" i="2"/>
  <c r="H17" i="2"/>
  <c r="H37" i="2"/>
  <c r="A37" i="2" l="1"/>
  <c r="A17" i="2"/>
  <c r="H38" i="2"/>
  <c r="H39" i="2"/>
  <c r="A39" i="2" l="1"/>
  <c r="A38" i="2"/>
  <c r="H40" i="2"/>
  <c r="A40" i="2" l="1"/>
  <c r="H41" i="2"/>
  <c r="A41" i="2" l="1"/>
  <c r="H42" i="2"/>
  <c r="A42" i="2" l="1"/>
  <c r="H45" i="2"/>
  <c r="A45" i="2" l="1"/>
  <c r="H46" i="2"/>
  <c r="A46" i="2" l="1"/>
  <c r="H47" i="2"/>
  <c r="A47" i="2" l="1"/>
  <c r="H48" i="2"/>
  <c r="A48" i="2" l="1"/>
</calcChain>
</file>

<file path=xl/sharedStrings.xml><?xml version="1.0" encoding="utf-8"?>
<sst xmlns="http://schemas.openxmlformats.org/spreadsheetml/2006/main" count="846" uniqueCount="755">
  <si>
    <t xml:space="preserve">OKLAHOMA UNIVERSAL SERVICE FUND AFFIDAVIT FOR LIBRARIES </t>
  </si>
  <si>
    <t>PREAPPROVAL or REQUEST FOR FUNDING FOR SPECIAL UNIVERSAL SERVICES</t>
  </si>
  <si>
    <t>Use for funding year beginning July 1, 2024</t>
  </si>
  <si>
    <t>•</t>
  </si>
  <si>
    <t>Please be advised that this Oklahoma Universal Service Fund (“OUSF”) Affidavit for Libraries (“Affidavit”), along with all requested information, must be provided to the OUSF Administrator of the Oklahoma Corporation Commission (“Commission”).</t>
  </si>
  <si>
    <r>
      <rPr>
        <b/>
        <sz val="10"/>
        <color rgb="FF000000"/>
        <rFont val="Times New Roman"/>
        <family val="1"/>
      </rPr>
      <t>IMPORTANT:</t>
    </r>
    <r>
      <rPr>
        <sz val="10"/>
        <color rgb="FF000000"/>
        <rFont val="Times New Roman"/>
        <family val="1"/>
      </rPr>
      <t xml:space="preserve"> Be advised any alteration(s) to this Affidavit, other than providing responses in the spaces provided, may result in the Affidavit being deemed incomplete.</t>
    </r>
  </si>
  <si>
    <t>Instructions</t>
  </si>
  <si>
    <r>
      <t xml:space="preserve">Complete the Affidavit in your spreadsheet program and </t>
    </r>
    <r>
      <rPr>
        <i/>
        <sz val="10"/>
        <rFont val="Times New Roman"/>
        <family val="1"/>
      </rPr>
      <t xml:space="preserve">provide as an Adobe PDF file. </t>
    </r>
    <r>
      <rPr>
        <sz val="10"/>
        <rFont val="Times New Roman"/>
        <family val="1"/>
      </rPr>
      <t>In the name of the file, include "Affidavit" and the name of the Library. If you need assistance, please contact PUD at (405) 521-4114 or by emailing OUSF@occ.ok.gov.</t>
    </r>
  </si>
  <si>
    <t>Each public library requesting OUSF funding is required to complete this Affidavit.</t>
  </si>
  <si>
    <t xml:space="preserve">A separate Affidavit is required for each funding year that the beneficiary requests bids. </t>
  </si>
  <si>
    <t>A separate Affidavit is required for each Eligible Provider.</t>
  </si>
  <si>
    <t>Since Section 5 requires a signature, you may provide an electronic signature or print and sign it. Section 5 does not need to be signed before a notary public. For a preapproval request, submit the affidavit directly to the OUSF Administrator, and for a change request or a request for OUSF Funding, send it to your Provider.</t>
  </si>
  <si>
    <t>Lengthy notes or explanations can be attached as a separate document. If an attachment is used, write “See attached” at the end of Section 3 and label the document as “Additional Notes” with the name of the library included. Please provide such attachments in a Microsoft Word or Excel compatible format.</t>
  </si>
  <si>
    <t>In order to avoid delays in processing the Affidavit, please provide all required attachments at the time the Affidavit is submitted.</t>
  </si>
  <si>
    <t>If the request involves  multiple locations, provide an attachment listing each location.</t>
  </si>
  <si>
    <t>FOR PREAPPROVAL ONLY</t>
  </si>
  <si>
    <t>When completing this Affidavit for the purpose of Preapproval, submit the completed Affidavit and Attachments to OUSF@occ.ok.gov.</t>
  </si>
  <si>
    <t xml:space="preserve">In the subject line of the email, please begin with “Preapproval - Library” followed by the name of the Library. </t>
  </si>
  <si>
    <t xml:space="preserve">PUD will acknowledge receipt via email to the Library contact within one (1) business day. </t>
  </si>
  <si>
    <t xml:space="preserve">Definitions as used in the form </t>
  </si>
  <si>
    <r>
      <rPr>
        <b/>
        <sz val="10"/>
        <color theme="1"/>
        <rFont val="Times New Roman"/>
        <family val="1"/>
      </rPr>
      <t>Administrator</t>
    </r>
    <r>
      <rPr>
        <sz val="10"/>
        <color theme="1"/>
        <rFont val="Times New Roman"/>
        <family val="1"/>
      </rPr>
      <t xml:space="preserve"> means the Director of the Public Utility Division of the Corporation Commission.</t>
    </r>
  </si>
  <si>
    <r>
      <rPr>
        <b/>
        <sz val="10"/>
        <color theme="1"/>
        <rFont val="Times New Roman"/>
        <family val="1"/>
      </rPr>
      <t>Eligible provider</t>
    </r>
    <r>
      <rPr>
        <sz val="10"/>
        <color theme="1"/>
        <rFont val="Times New Roman"/>
        <family val="1"/>
      </rPr>
      <t xml:space="preserve"> means, for purposes of Special Universal Services, providers of telecommunications services which hold a Certificate of Convenience and Necessity and OneNet.</t>
    </r>
  </si>
  <si>
    <r>
      <rPr>
        <b/>
        <sz val="10"/>
        <color theme="1"/>
        <rFont val="Times New Roman"/>
        <family val="1"/>
      </rPr>
      <t>FCC</t>
    </r>
    <r>
      <rPr>
        <sz val="10"/>
        <color theme="1"/>
        <rFont val="Times New Roman"/>
        <family val="1"/>
      </rPr>
      <t xml:space="preserve"> means the Federal Communications Commission. </t>
    </r>
  </si>
  <si>
    <r>
      <rPr>
        <b/>
        <sz val="10"/>
        <color theme="1"/>
        <rFont val="Times New Roman"/>
        <family val="1"/>
      </rPr>
      <t>Internet</t>
    </r>
    <r>
      <rPr>
        <sz val="10"/>
        <color theme="1"/>
        <rFont val="Times New Roman"/>
        <family val="1"/>
      </rPr>
      <t xml:space="preserve"> means the international research-oriented network comprised of business, government, academic, and other networks.</t>
    </r>
  </si>
  <si>
    <r>
      <rPr>
        <b/>
        <sz val="10"/>
        <color theme="1"/>
        <rFont val="Times New Roman"/>
        <family val="1"/>
      </rPr>
      <t>Internet demarcation</t>
    </r>
    <r>
      <rPr>
        <sz val="10"/>
        <color theme="1"/>
        <rFont val="Times New Roman"/>
        <family val="1"/>
      </rPr>
      <t xml:space="preserve"> means the building where Internet access service is received directly from the service provider; the point where data passes from the Internet into the library's network.</t>
    </r>
  </si>
  <si>
    <r>
      <rPr>
        <b/>
        <sz val="10"/>
        <color theme="1"/>
        <rFont val="Times New Roman"/>
        <family val="1"/>
      </rPr>
      <t xml:space="preserve">Lower cost bid  </t>
    </r>
    <r>
      <rPr>
        <sz val="10"/>
        <color theme="1"/>
        <rFont val="Times New Roman"/>
        <family val="1"/>
      </rPr>
      <t>means</t>
    </r>
    <r>
      <rPr>
        <b/>
        <sz val="10"/>
        <color theme="1"/>
        <rFont val="Times New Roman"/>
        <family val="1"/>
      </rPr>
      <t xml:space="preserve"> </t>
    </r>
    <r>
      <rPr>
        <sz val="10"/>
        <color theme="1"/>
        <rFont val="Times New Roman"/>
        <family val="1"/>
      </rPr>
      <t xml:space="preserve">any bid for the same or higher bandwidth that is for a lower price than the selected bid. </t>
    </r>
  </si>
  <si>
    <r>
      <rPr>
        <b/>
        <sz val="10"/>
        <color rgb="FF000000"/>
        <rFont val="Times New Roman"/>
        <family val="1"/>
      </rPr>
      <t>Lowest Cost Reasonable Qualifying Bid or LCRQB</t>
    </r>
    <r>
      <rPr>
        <sz val="10"/>
        <color rgb="FF000000"/>
        <rFont val="Times New Roman"/>
        <family val="1"/>
      </rPr>
      <t xml:space="preserve"> means a bid that meets the following criteria: </t>
    </r>
  </si>
  <si>
    <t>a. represents the lowest total cost proposal including monthly recurring and nonrecurring charges for eligible services,</t>
  </si>
  <si>
    <t>b. is reasonable to meet the needs of the Oklahoma Universal Service Fund Beneficiary as listed in the request for bids,</t>
  </si>
  <si>
    <t>c. is submitted during the same competitive bidding period as the awarded bid,</t>
  </si>
  <si>
    <t>d. is for a bandwidth within the range requested for bid and selected by the Oklahoma Universal Service Fund Beneficiary,</t>
  </si>
  <si>
    <t>e. is for the same contract term as the bid that was selected by the Oklahoma Universal Service Fund Beneficiary,</t>
  </si>
  <si>
    <t>f. meets the requirements specified in the request for bid by the Oklahoma Universal Service Fund Beneficiary, and</t>
  </si>
  <si>
    <t>g. was the result of a fair and open competitive bidding process as defined in this act.</t>
  </si>
  <si>
    <r>
      <rPr>
        <b/>
        <sz val="10"/>
        <color theme="1"/>
        <rFont val="Times New Roman"/>
        <family val="1"/>
      </rPr>
      <t>Public library</t>
    </r>
    <r>
      <rPr>
        <sz val="10"/>
        <color theme="1"/>
        <rFont val="Times New Roman"/>
        <family val="1"/>
      </rPr>
      <t xml:space="preserve"> or </t>
    </r>
    <r>
      <rPr>
        <b/>
        <sz val="10"/>
        <color theme="1"/>
        <rFont val="Times New Roman"/>
        <family val="1"/>
      </rPr>
      <t xml:space="preserve">Library </t>
    </r>
    <r>
      <rPr>
        <sz val="10"/>
        <color theme="1"/>
        <rFont val="Times New Roman"/>
        <family val="1"/>
      </rPr>
      <t xml:space="preserve">means a library or library system that is freely open to all persons under identical conditions and which is supported in whole or in part by public funds. Public library shall not include libraries operated as part of any university, college, school museum, the Oklahoma Historical Society or county law libraries. </t>
    </r>
    <r>
      <rPr>
        <b/>
        <sz val="10"/>
        <color theme="1"/>
        <rFont val="Times New Roman"/>
        <family val="1"/>
      </rPr>
      <t/>
    </r>
  </si>
  <si>
    <r>
      <rPr>
        <b/>
        <sz val="10"/>
        <color theme="1"/>
        <rFont val="Times New Roman"/>
        <family val="1"/>
      </rPr>
      <t>Request for Proposal ("RFP")</t>
    </r>
    <r>
      <rPr>
        <sz val="10"/>
        <color theme="1"/>
        <rFont val="Times New Roman"/>
        <family val="1"/>
      </rPr>
      <t xml:space="preserve"> means a document that can be used by libraries to file along with the Form 470 </t>
    </r>
    <r>
      <rPr>
        <sz val="10"/>
        <color theme="1"/>
        <rFont val="Times New Roman"/>
        <family val="1"/>
      </rPr>
      <t xml:space="preserve">to solicit bids from carriers for eligible services. </t>
    </r>
  </si>
  <si>
    <r>
      <rPr>
        <b/>
        <sz val="10"/>
        <color rgb="FF111111"/>
        <rFont val="Times New Roman"/>
        <family val="1"/>
      </rPr>
      <t>Total Service Area Populatio</t>
    </r>
    <r>
      <rPr>
        <sz val="10"/>
        <color rgb="FF111111"/>
        <rFont val="Times New Roman"/>
        <family val="1"/>
      </rPr>
      <t>n- It is defined by the American Library Association as the number of people residing in the geographic region for which a public library has been established to offer services.</t>
    </r>
  </si>
  <si>
    <r>
      <rPr>
        <b/>
        <sz val="10"/>
        <color theme="1"/>
        <rFont val="Times New Roman"/>
        <family val="1"/>
      </rPr>
      <t>USAC</t>
    </r>
    <r>
      <rPr>
        <sz val="10"/>
        <color theme="1"/>
        <rFont val="Times New Roman"/>
        <family val="1"/>
      </rPr>
      <t xml:space="preserve"> means the Universal Service Administrative Company. </t>
    </r>
  </si>
  <si>
    <r>
      <rPr>
        <b/>
        <sz val="10"/>
        <rFont val="Times New Roman"/>
        <family val="1"/>
      </rPr>
      <t>WAN</t>
    </r>
    <r>
      <rPr>
        <sz val="10"/>
        <rFont val="Times New Roman"/>
        <family val="1"/>
      </rPr>
      <t xml:space="preserve"> means a wide-area network that exists over a large-scale geographical area. A WAN connects different smaller networks, including local area networks and metro area networks, which ensures that computers and users in one location can communicate with computers and users in other locations.</t>
    </r>
  </si>
  <si>
    <r>
      <rPr>
        <b/>
        <sz val="10"/>
        <color theme="1"/>
        <rFont val="Times New Roman"/>
        <family val="1"/>
      </rPr>
      <t xml:space="preserve">WAN endpoint </t>
    </r>
    <r>
      <rPr>
        <sz val="10"/>
        <color theme="1"/>
        <rFont val="Times New Roman"/>
        <family val="1"/>
      </rPr>
      <t xml:space="preserve">means a building that contains the final point of a leased connection between two library sites; or a building that receives Internet access through the library's internal network, rather than directly from the service provider.  This does not include WAN or LAN connections owned and operated by the library system. </t>
    </r>
  </si>
  <si>
    <t xml:space="preserve">Oklahoma Universal Service Fund Affidavit for Libraries </t>
  </si>
  <si>
    <t xml:space="preserve">See Instructions-Definitions Tab for General Instructions and Defined Terms and Acronyms </t>
  </si>
  <si>
    <t>SECTION 1: LIBRARY INFORMATION AND CONTACTS</t>
  </si>
  <si>
    <t>Purpose of this Affidavit (see Instructions):</t>
  </si>
  <si>
    <t>Library Name or Library System:</t>
  </si>
  <si>
    <t xml:space="preserve">Internet Demarcation or WAN End Point building name and address: </t>
  </si>
  <si>
    <t xml:space="preserve">Note: for multiple locations, please include an attachment with the following information: building names and demarcation addresses.  </t>
  </si>
  <si>
    <t>Contact Name and Person's Title for questions:</t>
  </si>
  <si>
    <t>Phone and Email:</t>
  </si>
  <si>
    <t>Does the Library meet the definition of public library or library as described in the Instructions-Definitions tab? Yes or No</t>
  </si>
  <si>
    <t>If the Library uses a consultant for OUSF funding requests, provide the consultant(s) information if they are authorized to work with the OUSF Administrator on your behalf.</t>
  </si>
  <si>
    <t>SECTION 2: BIDS, RFP, SELECTION OF SERVICES</t>
  </si>
  <si>
    <t xml:space="preserve">Funding Year(s) requested: </t>
  </si>
  <si>
    <t>Internet Access:</t>
  </si>
  <si>
    <t>Bandwidth range requested on Form 470 and/or RFP:</t>
  </si>
  <si>
    <t>Bandwidth(s) selected:</t>
  </si>
  <si>
    <t>Provider Selected if Applicable:</t>
  </si>
  <si>
    <t>Was the LCRQB selected? (Please see Instructions-Definitions tab)</t>
  </si>
  <si>
    <t>If no, was it within 125% of the LCRQB?</t>
  </si>
  <si>
    <t>Service Start Up Date:</t>
  </si>
  <si>
    <t>WAN:</t>
  </si>
  <si>
    <t>Number of leased circuits:</t>
  </si>
  <si>
    <t>Summary of Bids and Explanation of Bid Selection</t>
  </si>
  <si>
    <t>Were all bids considered?</t>
  </si>
  <si>
    <t>Were copies of all bids provided?</t>
  </si>
  <si>
    <t xml:space="preserve">If "No", to either question, include an explanation of bids not considered or provided. </t>
  </si>
  <si>
    <t xml:space="preserve">In order to maximize the OUSF funding, explain why lower cost bids were not selected.  </t>
  </si>
  <si>
    <t>SECTION 3: REQUIRED ATTACHMENTS</t>
  </si>
  <si>
    <t>Label each Attachment according to the Attachment number and name as shown below. For any required Attachment not submitted, please provide an explanation as to why it was not submitted. Label each document. Examples: 3.1, 3.2, etc.</t>
  </si>
  <si>
    <t xml:space="preserve">Copies of all bids received, including bids that were not considered, and all documents used in the evaluation process.  </t>
  </si>
  <si>
    <t xml:space="preserve">If a Preapproval Funding Letter has been issued, please provide a copy of the letter.  </t>
  </si>
  <si>
    <t>SECTION 4: CERTIFICATE OF UNDERSTANDING AND AUTHORIZATION</t>
  </si>
  <si>
    <t xml:space="preserve">The Library conducted a fair and open competitive bidding process that (a) did not limit bidders based on technology; (b) was open to all Eligible Providers authorized to receive OUSF funding; and (c) was not structured in a manner to exclude Eligible Providers from submitting a competitive bid.
</t>
  </si>
  <si>
    <t>Disclosures of Beneficiary information, either by Beneficiary and/or Provider, required by the Commission on this Affidavit and/or Attachments may contain a Beneficiary's Customer Proprietary Network Information (“CPNI”) that is protected from disclosure under 47 U.S.C. § 222. Any such Beneficiary CPNI information disclosed shall and will be kept confidential pursuant to the requirement in OAC 165:59. Any disclosure of any Beneficiary CPNI information to the Commission is for the sole and exclusive purpose of reviewing this Request for OUSF Funding submitted by the Provider on behalf of the Beneficiary.</t>
  </si>
  <si>
    <t xml:space="preserve">No alterations have been made to this Affidavit, other than to provide responses.
</t>
  </si>
  <si>
    <t>SECTION 5: ATTESTATION</t>
  </si>
  <si>
    <t xml:space="preserve">I state under penalty of perjury under the laws of Oklahoma that the foregoing is true and correct. </t>
  </si>
  <si>
    <t>__________________________________     _____________________________________________</t>
  </si>
  <si>
    <t>NAME OF SIGNER (printed)                           SIGNATURE OF SIGNER</t>
  </si>
  <si>
    <t>TITLE OF SIGNER                                          SIGNER PHONE NUMBER AND EMAIL ADDRESS</t>
  </si>
  <si>
    <t>DATE OF SIGNATURE                                   PHYSICAL ADDRESS</t>
  </si>
  <si>
    <t>ListAffidavit_Purpose</t>
  </si>
  <si>
    <t>Notes</t>
  </si>
  <si>
    <t>Range names are in Yellow. The vaues the names refer to are in green</t>
  </si>
  <si>
    <t>xAffFunding</t>
  </si>
  <si>
    <t>Request for Funding</t>
  </si>
  <si>
    <t>Range names in left column refer to a single cell</t>
  </si>
  <si>
    <t>xAffPre</t>
  </si>
  <si>
    <t>Preapproval</t>
  </si>
  <si>
    <t>Range names above a list in green refer to that entire range</t>
  </si>
  <si>
    <t>xAffChange</t>
  </si>
  <si>
    <t>Request for Change in Funding</t>
  </si>
  <si>
    <t xml:space="preserve">Following that is an indicator of the value if chosen from a list. </t>
  </si>
  <si>
    <t>Names prefixed with "dflt" indicate default values</t>
  </si>
  <si>
    <t>ListYesNo</t>
  </si>
  <si>
    <t>Cells that refer to a default value are in blue</t>
  </si>
  <si>
    <t xml:space="preserve">Names prefixed with x are used for selectable values so that the values can be changed without having to find all the variables. </t>
  </si>
  <si>
    <t>xYes</t>
  </si>
  <si>
    <t>Yes</t>
  </si>
  <si>
    <t>xNo</t>
  </si>
  <si>
    <t>No</t>
  </si>
  <si>
    <t>ListYesNoNA</t>
  </si>
  <si>
    <t>ListBWUnit</t>
  </si>
  <si>
    <t>Mbps</t>
  </si>
  <si>
    <t>Gbps</t>
  </si>
  <si>
    <t>ListAttachment</t>
  </si>
  <si>
    <t>xIncl</t>
  </si>
  <si>
    <t>Included</t>
  </si>
  <si>
    <t>xNApp</t>
  </si>
  <si>
    <t>Not Applicable</t>
  </si>
  <si>
    <t>xNSub</t>
  </si>
  <si>
    <t>Not Submitted</t>
  </si>
  <si>
    <t>ListLibPop</t>
  </si>
  <si>
    <t>xLT50000</t>
  </si>
  <si>
    <t>Less Than 50,000</t>
  </si>
  <si>
    <t>xGE50000</t>
  </si>
  <si>
    <t>Greater Than or Equal To 50,000</t>
  </si>
  <si>
    <t>dfltPurpose</t>
  </si>
  <si>
    <t>Choose the purpose of the Affidavit =======&gt; (use down-pointing arrow to the right to choose)</t>
  </si>
  <si>
    <t>dfltYesNo</t>
  </si>
  <si>
    <t>Choose Yes or No  =======&gt;</t>
  </si>
  <si>
    <t>dfltYesNoNA</t>
  </si>
  <si>
    <t>Choose Yes, No, or Not Applicable  =======&gt;</t>
  </si>
  <si>
    <t>dfltBWUnits</t>
  </si>
  <si>
    <t>Choose Mbps or Gbps for bandwidth unit    =======&gt;</t>
  </si>
  <si>
    <t>dfltAttach</t>
  </si>
  <si>
    <t>Choose Included, Not Applicable, or Not Submitted    =======&gt;</t>
  </si>
  <si>
    <t>dfltAnswerIndicator</t>
  </si>
  <si>
    <t>&gt;&gt;</t>
  </si>
  <si>
    <t>dfltFundingYear</t>
  </si>
  <si>
    <t>Choose the Funding Year  =======&gt;</t>
  </si>
  <si>
    <t>dfltLibrary</t>
  </si>
  <si>
    <t>Choose the system or library name from the list (system names are at end of list) =======&gt;</t>
  </si>
  <si>
    <t>dfltLibPop</t>
  </si>
  <si>
    <t>Choose the value from the list or enter the population =======&gt;</t>
  </si>
  <si>
    <t>dfltLibSystem</t>
  </si>
  <si>
    <t>For systems only - choose the library name from this list =======&gt;</t>
  </si>
  <si>
    <t>dfltRFP</t>
  </si>
  <si>
    <t>Choose No RFP, Internet access only RFP, WAN only RFP, Internet Access and WAN RFP =======&gt;</t>
  </si>
  <si>
    <t>ListFundingYear</t>
  </si>
  <si>
    <t>xFY18</t>
  </si>
  <si>
    <t>FY2018 (7/1/2018 - 6/30/2019)</t>
  </si>
  <si>
    <t>xFY19</t>
  </si>
  <si>
    <t>FY2019 (7/1/2019 - 6/30/2020)</t>
  </si>
  <si>
    <t>xFY20</t>
  </si>
  <si>
    <t>FY2020 (7/1/2020 - 6/30/2021)</t>
  </si>
  <si>
    <t>--</t>
  </si>
  <si>
    <t>xFY16</t>
  </si>
  <si>
    <t>FY2016 (7/1/2016 - 6/30/2017)</t>
  </si>
  <si>
    <t>xFY17</t>
  </si>
  <si>
    <t>FY2017 (7/1/2017 - 6/30/2018)</t>
  </si>
  <si>
    <t>ListRFP</t>
  </si>
  <si>
    <t>xNoRFP</t>
  </si>
  <si>
    <t>No RFP</t>
  </si>
  <si>
    <t>xInternetOnly</t>
  </si>
  <si>
    <t>Internet access only RFP</t>
  </si>
  <si>
    <t>xWANOnly</t>
  </si>
  <si>
    <t>WAN only RFP</t>
  </si>
  <si>
    <t>xInternetWAN</t>
  </si>
  <si>
    <t>Internet access and WAN RFP</t>
  </si>
  <si>
    <t>ListLibraries</t>
  </si>
  <si>
    <t>FSCS</t>
  </si>
  <si>
    <t>Seq. Code</t>
  </si>
  <si>
    <t>Libraries</t>
  </si>
  <si>
    <t>Ada Public Library</t>
  </si>
  <si>
    <t>OK0001-002</t>
  </si>
  <si>
    <t>Allen Public Library</t>
  </si>
  <si>
    <t>OK0117-002</t>
  </si>
  <si>
    <t>Alva Public Library</t>
  </si>
  <si>
    <t>OK0003-002</t>
  </si>
  <si>
    <t>Anadarko Community Library</t>
  </si>
  <si>
    <t>OK0004-002</t>
  </si>
  <si>
    <t>Antlers Public Library</t>
  </si>
  <si>
    <t>OK0005-002</t>
  </si>
  <si>
    <t>Apache Public Library</t>
  </si>
  <si>
    <t>OK8002-001</t>
  </si>
  <si>
    <t>Ardmore Public Library</t>
  </si>
  <si>
    <t>OK0006-002</t>
  </si>
  <si>
    <t>Barnsdall - Ethel Briggs Memorial Library</t>
  </si>
  <si>
    <t>OK0008-002</t>
  </si>
  <si>
    <t>Bartlesville Public Library</t>
  </si>
  <si>
    <t>OK0009-002</t>
  </si>
  <si>
    <t>Beaver County Pioneer Library</t>
  </si>
  <si>
    <t>OK0010-002</t>
  </si>
  <si>
    <t>Blackwell Public Library</t>
  </si>
  <si>
    <t>OK0012-002</t>
  </si>
  <si>
    <t>Boise City - Soutar Memorial Library</t>
  </si>
  <si>
    <t>OK0013-002</t>
  </si>
  <si>
    <t>Bristow - Montfort &amp; Allie Jones Mem Library</t>
  </si>
  <si>
    <t>OK0014-002</t>
  </si>
  <si>
    <t>Buffalo Public Library</t>
  </si>
  <si>
    <t>OK0015-002</t>
  </si>
  <si>
    <t>Carmen Public Library</t>
  </si>
  <si>
    <t>OK0016-002</t>
  </si>
  <si>
    <t>Carnegie Public Library</t>
  </si>
  <si>
    <t>OK0017-002</t>
  </si>
  <si>
    <t>Cartwright Memorial Library</t>
  </si>
  <si>
    <t>PL0001-001</t>
  </si>
  <si>
    <t>Catoosa Public Library</t>
  </si>
  <si>
    <t>OK0118-002</t>
  </si>
  <si>
    <t>Chandler Public Library</t>
  </si>
  <si>
    <t>OK0018-002</t>
  </si>
  <si>
    <t>Chelsea Public Library</t>
  </si>
  <si>
    <t>OK0019-002</t>
  </si>
  <si>
    <t>Cherokee City- County Library</t>
  </si>
  <si>
    <t>OK0020-002</t>
  </si>
  <si>
    <t>Chickasha Public Library</t>
  </si>
  <si>
    <t>OK0021-003</t>
  </si>
  <si>
    <t>Claremore - Will Rogers Library</t>
  </si>
  <si>
    <t>OK0112-002</t>
  </si>
  <si>
    <t>Cleveland - Jay C Byers Memorial Library</t>
  </si>
  <si>
    <t>OK0023-003</t>
  </si>
  <si>
    <t>Coweta Public Library</t>
  </si>
  <si>
    <t>OK0025-002</t>
  </si>
  <si>
    <t>Crescent Community Library</t>
  </si>
  <si>
    <t>OK0026-002</t>
  </si>
  <si>
    <t>Cushing Public Library</t>
  </si>
  <si>
    <t>OK0027-002</t>
  </si>
  <si>
    <t>Dewey - Tyler Memorial Library</t>
  </si>
  <si>
    <t>OK0029-002</t>
  </si>
  <si>
    <t>Drumright Public Library</t>
  </si>
  <si>
    <t>OK0030-002</t>
  </si>
  <si>
    <t>Duncan Public Library</t>
  </si>
  <si>
    <t>OK0031-002</t>
  </si>
  <si>
    <t>Durant-Donald Reynolds Community Ct &amp; Library</t>
  </si>
  <si>
    <t>OK0032-002</t>
  </si>
  <si>
    <t>El Reno Carnegie Library</t>
  </si>
  <si>
    <t>OK0033-002</t>
  </si>
  <si>
    <t>Elgin Community Library</t>
  </si>
  <si>
    <t>OK0125-001</t>
  </si>
  <si>
    <t>Elk City Carnegie Library</t>
  </si>
  <si>
    <t>OK0034-002</t>
  </si>
  <si>
    <t>Enid-Public Library Of Enid And Garfield Co</t>
  </si>
  <si>
    <t>OK0035-002</t>
  </si>
  <si>
    <t>Fairfax Public Library</t>
  </si>
  <si>
    <t>OK0036-002</t>
  </si>
  <si>
    <t>Fairview City Library</t>
  </si>
  <si>
    <t>OK0037-002</t>
  </si>
  <si>
    <t>Frederick Public Library</t>
  </si>
  <si>
    <t>OK0038-002</t>
  </si>
  <si>
    <t>Geary Public Library</t>
  </si>
  <si>
    <t>OK0039-002</t>
  </si>
  <si>
    <t>Grandfield Public Library</t>
  </si>
  <si>
    <t>OK0040-002</t>
  </si>
  <si>
    <t>Guthrie Public Library</t>
  </si>
  <si>
    <t>OK0041-002</t>
  </si>
  <si>
    <t>Guymon Public Library</t>
  </si>
  <si>
    <t>OK0042-002</t>
  </si>
  <si>
    <t>Hennessey Public Library</t>
  </si>
  <si>
    <t>OK0043-002</t>
  </si>
  <si>
    <t>Henryetta Public Library</t>
  </si>
  <si>
    <t>OK0044-002</t>
  </si>
  <si>
    <t>Hinton - Norman Smith Memorial Library</t>
  </si>
  <si>
    <t>OK0045-002</t>
  </si>
  <si>
    <t>Hobart Public Library</t>
  </si>
  <si>
    <t>OK0046-002</t>
  </si>
  <si>
    <t>Holdenville - Grace Pickens Public Library</t>
  </si>
  <si>
    <t>OK0047-002</t>
  </si>
  <si>
    <t>Hominy Public Library</t>
  </si>
  <si>
    <t>OK0048-002</t>
  </si>
  <si>
    <t>Hooker - Olive Warner Memorial Library</t>
  </si>
  <si>
    <t>OK0049-002</t>
  </si>
  <si>
    <t>Hydro Public Library</t>
  </si>
  <si>
    <t>OK0121-001</t>
  </si>
  <si>
    <t>Inola Public Library</t>
  </si>
  <si>
    <t>OK0050-002</t>
  </si>
  <si>
    <t>Kaw City - J.A. Walker Memorial Library</t>
  </si>
  <si>
    <t>OK8005-001</t>
  </si>
  <si>
    <t>Kellyville Public Library</t>
  </si>
  <si>
    <t>OK0110-002</t>
  </si>
  <si>
    <t>Kingfisher Memorial Library</t>
  </si>
  <si>
    <t>OK0052-002</t>
  </si>
  <si>
    <t>Konawa - Kennedy Library Of Konawa</t>
  </si>
  <si>
    <t>OK0053-002</t>
  </si>
  <si>
    <t>Langley Public Library</t>
  </si>
  <si>
    <t>OK0111-002</t>
  </si>
  <si>
    <t>Laverne Delphian Municipal Library</t>
  </si>
  <si>
    <t>OK0119-001</t>
  </si>
  <si>
    <t>Lawton - Kathleen Wyatt Nicholson Library</t>
  </si>
  <si>
    <t>OK0054-005</t>
  </si>
  <si>
    <t>Lawton Public Library</t>
  </si>
  <si>
    <t>OK0054-002</t>
  </si>
  <si>
    <t>Lindsay Community Library</t>
  </si>
  <si>
    <t>OK0055-002</t>
  </si>
  <si>
    <t>Locust Grove Public Library</t>
  </si>
  <si>
    <t>OK0056-002</t>
  </si>
  <si>
    <t>Madill City-County Library</t>
  </si>
  <si>
    <t>OK0057-002</t>
  </si>
  <si>
    <t>Mangum- Margaret Carder Library</t>
  </si>
  <si>
    <t>OK0058-002</t>
  </si>
  <si>
    <t>Mannford Public Library</t>
  </si>
  <si>
    <t>OK0059-002</t>
  </si>
  <si>
    <t>Marlow - Garland Smith Public Library</t>
  </si>
  <si>
    <t>OK0060-002</t>
  </si>
  <si>
    <t>Maysville Public Library</t>
  </si>
  <si>
    <t>OK0061-002</t>
  </si>
  <si>
    <t>Medford Public Library</t>
  </si>
  <si>
    <t>OK0063-002</t>
  </si>
  <si>
    <t>Meeker Public Library</t>
  </si>
  <si>
    <t>OK8004-001</t>
  </si>
  <si>
    <t>Miami Public Library</t>
  </si>
  <si>
    <t>OK0064-002</t>
  </si>
  <si>
    <t>Mooreland Public Library - Beyond The Pages</t>
  </si>
  <si>
    <t>OK8007-001</t>
  </si>
  <si>
    <t>Mounds Public Library</t>
  </si>
  <si>
    <t>OK0114-002</t>
  </si>
  <si>
    <t>Mt View - Addie Davis Memorial Library</t>
  </si>
  <si>
    <t>OK0065-002</t>
  </si>
  <si>
    <t>Mustang Public Library</t>
  </si>
  <si>
    <t>OK0067-002</t>
  </si>
  <si>
    <t>Newkirk Public Library</t>
  </si>
  <si>
    <t>OK0069-002</t>
  </si>
  <si>
    <t>Nowata City-County Library</t>
  </si>
  <si>
    <t>OK0071-002</t>
  </si>
  <si>
    <t>Okeene Public Library</t>
  </si>
  <si>
    <t>OK0073-002</t>
  </si>
  <si>
    <t>Okemah Public Library</t>
  </si>
  <si>
    <t>OK0106-002</t>
  </si>
  <si>
    <t>Okmulgee Public Library</t>
  </si>
  <si>
    <t>OK0075-002</t>
  </si>
  <si>
    <t>Pauls Valley-Nora Sparks Warren Mem Library</t>
  </si>
  <si>
    <t>OK0076-002</t>
  </si>
  <si>
    <t>Pawhuska Public Library</t>
  </si>
  <si>
    <t>OK0077-002</t>
  </si>
  <si>
    <t>Pawnee Public Library</t>
  </si>
  <si>
    <t>OK0078-002</t>
  </si>
  <si>
    <t>Perkins - Thomas-Wilhite Memorial Library</t>
  </si>
  <si>
    <t>OK0079-002</t>
  </si>
  <si>
    <t>Perry Carnegie Library</t>
  </si>
  <si>
    <t>OK0080-002</t>
  </si>
  <si>
    <t>Piedmont Public Library</t>
  </si>
  <si>
    <t>OK0120-001</t>
  </si>
  <si>
    <t>Ponca City Library</t>
  </si>
  <si>
    <t>OK0081-002</t>
  </si>
  <si>
    <t>Pond Creek City Library</t>
  </si>
  <si>
    <t>OK0124-001</t>
  </si>
  <si>
    <t>Prague - Haynie Public Library</t>
  </si>
  <si>
    <t>OK0082-002</t>
  </si>
  <si>
    <t>Pryor - Thomas J Harrison Public Library</t>
  </si>
  <si>
    <t>OK0083-002</t>
  </si>
  <si>
    <t>Quapaw Tribal Library</t>
  </si>
  <si>
    <t>PL0002-001</t>
  </si>
  <si>
    <t>Ringling - Gleason Memorial Library</t>
  </si>
  <si>
    <t>OK0116-002</t>
  </si>
  <si>
    <t>Rush Springs-Glover Spencer Memorial Library</t>
  </si>
  <si>
    <t>OK0084-002</t>
  </si>
  <si>
    <t>Salina Public Library</t>
  </si>
  <si>
    <t>OK0122-001</t>
  </si>
  <si>
    <t>Sapulpa - Bartlett Carnegie Public Library</t>
  </si>
  <si>
    <t>OK0085-002</t>
  </si>
  <si>
    <t>Sayre Public Library</t>
  </si>
  <si>
    <t>OK0086-002</t>
  </si>
  <si>
    <t>Seminole Public Library</t>
  </si>
  <si>
    <t>OK0087-002</t>
  </si>
  <si>
    <t>Shattuck Public Library</t>
  </si>
  <si>
    <t>OK0088-002</t>
  </si>
  <si>
    <t>Stillwater Public Library</t>
  </si>
  <si>
    <t>OK0113-002</t>
  </si>
  <si>
    <t>Stratford - Chandler-Watts Library</t>
  </si>
  <si>
    <t>OK0090-002</t>
  </si>
  <si>
    <t>Stroud Public Library</t>
  </si>
  <si>
    <t>OK0091-002</t>
  </si>
  <si>
    <t>Talala Area Library</t>
  </si>
  <si>
    <t>OK0123-001</t>
  </si>
  <si>
    <t>Texhoma Public Library</t>
  </si>
  <si>
    <t>OK8006-001</t>
  </si>
  <si>
    <t>Thlopthlocco Tribal Town Library</t>
  </si>
  <si>
    <t>PL0003-001</t>
  </si>
  <si>
    <t>Tonkawa Public Library</t>
  </si>
  <si>
    <t>OK0092-002</t>
  </si>
  <si>
    <t>Tryon Public Library</t>
  </si>
  <si>
    <t>OK0107-002</t>
  </si>
  <si>
    <t>United Keetoowah Band Of Cherokee Library</t>
  </si>
  <si>
    <t>PL0004-001</t>
  </si>
  <si>
    <t>Vinita Public Library</t>
  </si>
  <si>
    <t>OK0094-002</t>
  </si>
  <si>
    <t>Wagoner City Public Library</t>
  </si>
  <si>
    <t>OK0095-002</t>
  </si>
  <si>
    <t>Walters Public Library</t>
  </si>
  <si>
    <t>OK0096-002</t>
  </si>
  <si>
    <t>Watonga Public Library</t>
  </si>
  <si>
    <t>OK0097-002</t>
  </si>
  <si>
    <t>Waurika Public Library</t>
  </si>
  <si>
    <t>OK0098-002</t>
  </si>
  <si>
    <t>Waynoka Public Library</t>
  </si>
  <si>
    <t>OK0099-002</t>
  </si>
  <si>
    <t>Wetumka Public Library</t>
  </si>
  <si>
    <t>OK0100-002</t>
  </si>
  <si>
    <t>Wewoka Public Library</t>
  </si>
  <si>
    <t>OK0101-002</t>
  </si>
  <si>
    <t>Woodward Public Library</t>
  </si>
  <si>
    <t>OK0102-002</t>
  </si>
  <si>
    <t>Wynnewood Public Library</t>
  </si>
  <si>
    <t>OK0103-002</t>
  </si>
  <si>
    <t>Yale Public Library</t>
  </si>
  <si>
    <t>OK0104-002</t>
  </si>
  <si>
    <t>Yukon - Mabel C. Fry Public Library</t>
  </si>
  <si>
    <t>OK0105-002</t>
  </si>
  <si>
    <t xml:space="preserve"> </t>
  </si>
  <si>
    <t>==== Systems Below ====</t>
  </si>
  <si>
    <t>Eastern Oklahoma District Library System (EODLS)</t>
  </si>
  <si>
    <t>OK0066-000</t>
  </si>
  <si>
    <t>Metropolitan Library System (MLS)</t>
  </si>
  <si>
    <t>OK0074-000</t>
  </si>
  <si>
    <t>Pioneer Library System (PLS)</t>
  </si>
  <si>
    <t>OK0070-000</t>
  </si>
  <si>
    <t>Southeastern Public Library System Of Okla (SPLSO)</t>
  </si>
  <si>
    <t>OK0062-000</t>
  </si>
  <si>
    <t>Southern Oklahoma Library System (SOLS)</t>
  </si>
  <si>
    <t>OK0007-000</t>
  </si>
  <si>
    <t>Southern Prairie Library System (SPLS)</t>
  </si>
  <si>
    <t>OK0002-000</t>
  </si>
  <si>
    <t>Tulsa City-County Library System (TCCLS)</t>
  </si>
  <si>
    <t>OK0093-000</t>
  </si>
  <si>
    <t>Western Plains Library System (WPLS)</t>
  </si>
  <si>
    <t>OK0024-000</t>
  </si>
  <si>
    <t>ListLibSystems</t>
  </si>
  <si>
    <t>EODLS- Checotah - Jim Lucas Checotah Public Library</t>
  </si>
  <si>
    <t>OK0066-003</t>
  </si>
  <si>
    <t>EODLS- Eufaula Memorial Library</t>
  </si>
  <si>
    <t>OK0066-004</t>
  </si>
  <si>
    <t>EODLS- Ft. Gibson - Q.B. Boydstun Library</t>
  </si>
  <si>
    <t>OK0066-005</t>
  </si>
  <si>
    <t>EODLS- Grove Public Library</t>
  </si>
  <si>
    <t>OK0066-006</t>
  </si>
  <si>
    <t>EODLS- Haskell - Rieger Memorial Library</t>
  </si>
  <si>
    <t>OK0066-007</t>
  </si>
  <si>
    <t>EODLS- Hulbert Community Library</t>
  </si>
  <si>
    <t>OK0066-016</t>
  </si>
  <si>
    <t>EODLS- Jay - Delaware County Library</t>
  </si>
  <si>
    <t>OK0066-008</t>
  </si>
  <si>
    <t>EODLS- Kansas Public Library</t>
  </si>
  <si>
    <t>OK0066-013</t>
  </si>
  <si>
    <t>EODLS- Muldrow Public Library</t>
  </si>
  <si>
    <t>OK0066-009</t>
  </si>
  <si>
    <t>EODLS- Muskogee Public Library</t>
  </si>
  <si>
    <t>OK0066-015</t>
  </si>
  <si>
    <t>EODLS- Sallisaw - Stanley Tubbs Memorial Library</t>
  </si>
  <si>
    <t>OK0066-010</t>
  </si>
  <si>
    <t>EODLS- Stilwell Public Library</t>
  </si>
  <si>
    <t>EODLS- Tahlequah Public Library</t>
  </si>
  <si>
    <t>OK0066-011</t>
  </si>
  <si>
    <t>EODLS- Warner Public Library</t>
  </si>
  <si>
    <t>OK0066-014</t>
  </si>
  <si>
    <t>EODLS- Westville - John F Henderson Public Library</t>
  </si>
  <si>
    <t>OK0066-012</t>
  </si>
  <si>
    <t>MLS- Belle Isle Library</t>
  </si>
  <si>
    <t>OK0074-003</t>
  </si>
  <si>
    <t>MLS- Bethany Library</t>
  </si>
  <si>
    <t>OK0074-004</t>
  </si>
  <si>
    <t>MLS- Capitol Hill Library</t>
  </si>
  <si>
    <t>OK0074-005</t>
  </si>
  <si>
    <t>MLS- Choctaw  Library</t>
  </si>
  <si>
    <t>OK0074-016</t>
  </si>
  <si>
    <t>MLS- Del City Library</t>
  </si>
  <si>
    <t>OK0074-006</t>
  </si>
  <si>
    <t>MLS- Edmond Library</t>
  </si>
  <si>
    <t>OK0074-007</t>
  </si>
  <si>
    <t>MLS- Harrah Library</t>
  </si>
  <si>
    <t>OK0074-019</t>
  </si>
  <si>
    <t>MLS- Jones Library</t>
  </si>
  <si>
    <t>OK0074-020</t>
  </si>
  <si>
    <t>MLS- Luther Library</t>
  </si>
  <si>
    <t>OK0074-021</t>
  </si>
  <si>
    <t>MLS- Midwest City Library</t>
  </si>
  <si>
    <t>OK0074-008</t>
  </si>
  <si>
    <t>MLS- Nicoma Park Library</t>
  </si>
  <si>
    <t>OK0074-022</t>
  </si>
  <si>
    <t>MLS- Northwest Library</t>
  </si>
  <si>
    <t>OK0074-025</t>
  </si>
  <si>
    <t>MLS- Ralph Ellison Library</t>
  </si>
  <si>
    <t>OK0074-009</t>
  </si>
  <si>
    <t>MLS- Ronald J Norick Downtown Library</t>
  </si>
  <si>
    <t>OK0074-002</t>
  </si>
  <si>
    <t>MLS- Southern Oaks Library</t>
  </si>
  <si>
    <t>OK0074-010</t>
  </si>
  <si>
    <t>MLS- Village Public Library</t>
  </si>
  <si>
    <t>OK0074-011</t>
  </si>
  <si>
    <t>MLS- Warr Acres Library</t>
  </si>
  <si>
    <t>OK0074-012</t>
  </si>
  <si>
    <t>MLS- Wright Library</t>
  </si>
  <si>
    <t>OK0074-024</t>
  </si>
  <si>
    <t>PLS- Blanchard Public Library</t>
  </si>
  <si>
    <t>OK0070-003</t>
  </si>
  <si>
    <t>PLS- Mcloud Public Library</t>
  </si>
  <si>
    <t>OK0070-010</t>
  </si>
  <si>
    <t>PLS- Moore Public Library</t>
  </si>
  <si>
    <t>OK0070-004</t>
  </si>
  <si>
    <t>PLS- Newcastle Public Library</t>
  </si>
  <si>
    <t>OK0070-005</t>
  </si>
  <si>
    <t>PLS- Noble Public Library</t>
  </si>
  <si>
    <t>OK0070-006</t>
  </si>
  <si>
    <t>PLS- Norman Public Library</t>
  </si>
  <si>
    <t>OK0070-002</t>
  </si>
  <si>
    <t>PLS- Norman Public Library (West)</t>
  </si>
  <si>
    <t>OK0070-013</t>
  </si>
  <si>
    <t>PLS- Purcell Public Library</t>
  </si>
  <si>
    <t>OK0070-007</t>
  </si>
  <si>
    <t>PLS- Shawnee Public Library</t>
  </si>
  <si>
    <t>OK0070-008</t>
  </si>
  <si>
    <t>PLS- Southwest Oklahoma City Public Library</t>
  </si>
  <si>
    <t>OK0070-012</t>
  </si>
  <si>
    <t>PLS- Tecumseh Public Library</t>
  </si>
  <si>
    <t>OK0070-009</t>
  </si>
  <si>
    <t>SOLS- Atoka County Library</t>
  </si>
  <si>
    <t>OK0007-012</t>
  </si>
  <si>
    <t>SOLS- Davis Public Library</t>
  </si>
  <si>
    <t>OK0007-013</t>
  </si>
  <si>
    <t>SOLS- Healdton Community Library</t>
  </si>
  <si>
    <t>OK0007-014</t>
  </si>
  <si>
    <t>SOLS- Marietta - Love County Library</t>
  </si>
  <si>
    <t>OK0007-015</t>
  </si>
  <si>
    <t>SOLS- Southern Oklahoma Library System - Ardmore</t>
  </si>
  <si>
    <t>OK0007-021</t>
  </si>
  <si>
    <t>SOLS- Sulphur - Mary E Parker Memorial Library</t>
  </si>
  <si>
    <t>OK0007-016</t>
  </si>
  <si>
    <t>SOLS- Tishomingo - Johnston County Library</t>
  </si>
  <si>
    <t>OK0007-017</t>
  </si>
  <si>
    <t>SOLS- Wilson Public Library</t>
  </si>
  <si>
    <t>OK0007-018</t>
  </si>
  <si>
    <t>SPLS- Altus Public Library</t>
  </si>
  <si>
    <t>OK0002-003</t>
  </si>
  <si>
    <t>SPLS- Hollis Public Library</t>
  </si>
  <si>
    <t>OK0002-004</t>
  </si>
  <si>
    <t>SPLSO- Arkoma Public Library</t>
  </si>
  <si>
    <t>OK0062-003</t>
  </si>
  <si>
    <t>SPLSO- Broken Bow Public Library</t>
  </si>
  <si>
    <t>OK0062-004</t>
  </si>
  <si>
    <t>SPLSO- Coalgate - Coal County Public Library</t>
  </si>
  <si>
    <t>OK0062-005</t>
  </si>
  <si>
    <t>SPLSO- Hartshorne Public Library</t>
  </si>
  <si>
    <t>OK0062-006</t>
  </si>
  <si>
    <t>SPLSO- Heavener Public Library</t>
  </si>
  <si>
    <t>OK0062-007</t>
  </si>
  <si>
    <t>SPLSO- Hugo - Choctaw County Public Library</t>
  </si>
  <si>
    <t>OK0062-008</t>
  </si>
  <si>
    <t>SPLSO- Idabel Public Library</t>
  </si>
  <si>
    <t>OK0062-009</t>
  </si>
  <si>
    <t>SPLSO- Mcalester Public Library</t>
  </si>
  <si>
    <t>OK0062-010</t>
  </si>
  <si>
    <t>SPLSO- Poteau - Patrick Lynch Public Library</t>
  </si>
  <si>
    <t>OK0062-011</t>
  </si>
  <si>
    <t>SPLSO- Spiro Public Library</t>
  </si>
  <si>
    <t>OK0062-012</t>
  </si>
  <si>
    <t>SPLSO- Stigler Public Library</t>
  </si>
  <si>
    <t>OK0062-013</t>
  </si>
  <si>
    <t>SPLSO- Talihina Public Library</t>
  </si>
  <si>
    <t>OK0062-014</t>
  </si>
  <si>
    <t>SPLSO- Valliant - Mattie Terry Library</t>
  </si>
  <si>
    <t>OK0062-017</t>
  </si>
  <si>
    <t>SPLSO- Wilburton - Latimer County Public Library</t>
  </si>
  <si>
    <t>OK0062-015</t>
  </si>
  <si>
    <t>SPLSO- Wister Public Library</t>
  </si>
  <si>
    <t>OK0062-016</t>
  </si>
  <si>
    <t>TCCLS- Bixby Public Library</t>
  </si>
  <si>
    <t>OK0093-003</t>
  </si>
  <si>
    <t>TCCLS- Broken Arrow Library</t>
  </si>
  <si>
    <t>OK0093-004</t>
  </si>
  <si>
    <t>TCCLS- Brookside Public Library</t>
  </si>
  <si>
    <t>OK0093-005</t>
  </si>
  <si>
    <t>TCCLS- Charles Page Memorial Library</t>
  </si>
  <si>
    <t>OK0093-016</t>
  </si>
  <si>
    <t>TCCLS- Collinsville Public Library</t>
  </si>
  <si>
    <t>OK0093-006</t>
  </si>
  <si>
    <t>TCCLS- Genealogy Center</t>
  </si>
  <si>
    <t>OK0093-033</t>
  </si>
  <si>
    <t>TCCLS- Glenpool Library</t>
  </si>
  <si>
    <t>OK0093-009</t>
  </si>
  <si>
    <t>TCCLS- Hardesty Regional Library</t>
  </si>
  <si>
    <t>OK0093-010</t>
  </si>
  <si>
    <t>TCCLS- Helmerich Library</t>
  </si>
  <si>
    <t>OK0093-024</t>
  </si>
  <si>
    <t>TCCLS- Herman &amp; Kate Kaiser Library</t>
  </si>
  <si>
    <t>OK0093-032</t>
  </si>
  <si>
    <t>TCCLS- Jenks Library</t>
  </si>
  <si>
    <t>OK0093-011</t>
  </si>
  <si>
    <t>TCCLS- Judy Z Kishner Library</t>
  </si>
  <si>
    <t>OK0093-020</t>
  </si>
  <si>
    <t>TCCLS- Kendall-Whittier Library</t>
  </si>
  <si>
    <t>OK0093-028</t>
  </si>
  <si>
    <t>TCCLS- Librarium</t>
  </si>
  <si>
    <t>OK0093-035</t>
  </si>
  <si>
    <t>TCCLS- Martin Regional Library</t>
  </si>
  <si>
    <t>OK0093-012</t>
  </si>
  <si>
    <t>TCCLS- Maxwell Park Library</t>
  </si>
  <si>
    <t>OK0093-013</t>
  </si>
  <si>
    <t>TCCLS- Nathan Hale Library</t>
  </si>
  <si>
    <t>OK0093-014</t>
  </si>
  <si>
    <t>TCCLS- Owasso Library</t>
  </si>
  <si>
    <t>OK0093-015</t>
  </si>
  <si>
    <t>TCCLS- Pratt Library</t>
  </si>
  <si>
    <t>OK0093-017</t>
  </si>
  <si>
    <t>TCCLS- Rudisill Regional Library</t>
  </si>
  <si>
    <t>OK0093-018</t>
  </si>
  <si>
    <t>TCCLS- Schusterman-Benson Library</t>
  </si>
  <si>
    <t>OK0093-030</t>
  </si>
  <si>
    <t>TCCLS- Skiatook Library</t>
  </si>
  <si>
    <t>OK0093-019</t>
  </si>
  <si>
    <t>TCCLS- South Broken Arrow Library</t>
  </si>
  <si>
    <t>OK0093-025</t>
  </si>
  <si>
    <t>TCCLS- Suburban Acres Library</t>
  </si>
  <si>
    <t>OK0093-023</t>
  </si>
  <si>
    <t>TCCLS- Zarrow Regional Library</t>
  </si>
  <si>
    <t>OK0093-021</t>
  </si>
  <si>
    <t>WPLS- Cheyenne - Minnie R Slief  Memorial Library</t>
  </si>
  <si>
    <t>OK0024-003</t>
  </si>
  <si>
    <t>WPLS- Clinton Public Library</t>
  </si>
  <si>
    <t>OK0024-010</t>
  </si>
  <si>
    <t>WPLS- Cordell Public Library</t>
  </si>
  <si>
    <t>OK0024-005</t>
  </si>
  <si>
    <t>WPLS- Seiling Public Library</t>
  </si>
  <si>
    <t>OK0024-006</t>
  </si>
  <si>
    <t>WPLS- Sentinel Public Library</t>
  </si>
  <si>
    <t>OK0024-007</t>
  </si>
  <si>
    <t>WPLS- Thomas - Hazel Cross Library</t>
  </si>
  <si>
    <t>OK0024-008</t>
  </si>
  <si>
    <t>WPLS- Weatherford Public Library</t>
  </si>
  <si>
    <t>OK0024-009</t>
  </si>
  <si>
    <t>WPLS- Western Plains Library System Bookmobile</t>
  </si>
  <si>
    <t>OK0024-004</t>
  </si>
  <si>
    <t/>
  </si>
  <si>
    <t>Item</t>
  </si>
  <si>
    <t>Field (i)</t>
  </si>
  <si>
    <t>(i)</t>
  </si>
  <si>
    <t>Type</t>
  </si>
  <si>
    <t>Affidavit Response</t>
  </si>
  <si>
    <t>Analyst Notes</t>
  </si>
  <si>
    <t>Type of Affidavit</t>
  </si>
  <si>
    <t>Purpose of Affidavit</t>
  </si>
  <si>
    <t>AffidavitPurpose</t>
  </si>
  <si>
    <t>Library Name</t>
  </si>
  <si>
    <t>libName</t>
  </si>
  <si>
    <t>Library System Name</t>
  </si>
  <si>
    <t>libSystem</t>
  </si>
  <si>
    <t>City Name</t>
  </si>
  <si>
    <t>libCity</t>
  </si>
  <si>
    <t>Number of Patrons Served</t>
  </si>
  <si>
    <t>libPatronsServed</t>
  </si>
  <si>
    <t>Contact's Name</t>
  </si>
  <si>
    <t>eiContactName</t>
  </si>
  <si>
    <t>Contact's Title</t>
  </si>
  <si>
    <t>eiContactTitle</t>
  </si>
  <si>
    <t>Contact's Employer</t>
  </si>
  <si>
    <t>eiContactEmployer</t>
  </si>
  <si>
    <t>Contact's Telephone Number</t>
  </si>
  <si>
    <t>eiContactTelephone</t>
  </si>
  <si>
    <t>Contact's Email Address</t>
  </si>
  <si>
    <t>eiContactEmail</t>
  </si>
  <si>
    <t>Address 1</t>
  </si>
  <si>
    <t>eiContactAddress1</t>
  </si>
  <si>
    <t>City</t>
  </si>
  <si>
    <t>eiContactCity</t>
  </si>
  <si>
    <t>State</t>
  </si>
  <si>
    <t>eiContactState</t>
  </si>
  <si>
    <t>Zip Code</t>
  </si>
  <si>
    <t>eiContactZip</t>
  </si>
  <si>
    <t>Public Library?</t>
  </si>
  <si>
    <t>eiEntityType</t>
  </si>
  <si>
    <t>May PUD contact consultant?</t>
  </si>
  <si>
    <t>conPUDContactCons</t>
  </si>
  <si>
    <t>Funding Year</t>
  </si>
  <si>
    <t>csFundingYr</t>
  </si>
  <si>
    <t>Bandwidth Requested</t>
  </si>
  <si>
    <t>bidRFPBW</t>
  </si>
  <si>
    <t>Bandwidth Selected in 470/RFP</t>
  </si>
  <si>
    <t>bidSelectedBWinRFP</t>
  </si>
  <si>
    <t>Bandwidth Explanation</t>
  </si>
  <si>
    <t>bidBWExp</t>
  </si>
  <si>
    <t>Number of Bidders</t>
  </si>
  <si>
    <t>bidNumBidders</t>
  </si>
  <si>
    <t>Number of bids</t>
  </si>
  <si>
    <t>bidNumBids</t>
  </si>
  <si>
    <t>Bids not considered?</t>
  </si>
  <si>
    <t>bidNotConsider</t>
  </si>
  <si>
    <t>Bid Not Considered Explanation</t>
  </si>
  <si>
    <t>bidNotConsiderExp</t>
  </si>
  <si>
    <t>Eligible Provider and bid selected</t>
  </si>
  <si>
    <t>bidSelectBid</t>
  </si>
  <si>
    <t>Bid Chosen Explanation</t>
  </si>
  <si>
    <t>bidSelectedLCRQBExp</t>
  </si>
  <si>
    <t>E-rate %</t>
  </si>
  <si>
    <t>csErateDiscountRate</t>
  </si>
  <si>
    <t>Internet Service Provider</t>
  </si>
  <si>
    <t>csCurProvider</t>
  </si>
  <si>
    <t>Internet Service Begin Date</t>
  </si>
  <si>
    <t>csCurDateBegin</t>
  </si>
  <si>
    <t>Internet Bandwidth</t>
  </si>
  <si>
    <t>csInetBW</t>
  </si>
  <si>
    <t>WAN Provider</t>
  </si>
  <si>
    <t>csWANProvider</t>
  </si>
  <si>
    <t>WAN Service Begin Date</t>
  </si>
  <si>
    <t>csWANDateBegin</t>
  </si>
  <si>
    <t>Number of WAN Leased Circuits</t>
  </si>
  <si>
    <t>csWANNumberCircuits</t>
  </si>
  <si>
    <t>WAN Bandwidth</t>
  </si>
  <si>
    <t>csWANBW</t>
  </si>
  <si>
    <t>Internet / WAN Additional Explanation</t>
  </si>
  <si>
    <t>csCurrentSvcsAddExp</t>
  </si>
  <si>
    <t>Previous Internet Service Provider</t>
  </si>
  <si>
    <t>psPrevInetProvider</t>
  </si>
  <si>
    <t>Actual Internet Disconnect Date</t>
  </si>
  <si>
    <t>psPrevInetDiscDate</t>
  </si>
  <si>
    <t>Previous WAN Service Provider</t>
  </si>
  <si>
    <t>psPrevWANProvider</t>
  </si>
  <si>
    <t>Actual WAN Disconnect Date</t>
  </si>
  <si>
    <t>psPrevWANDiscDate</t>
  </si>
  <si>
    <t>Previous Servicer Additional Explanation</t>
  </si>
  <si>
    <t>psPrevAddExp</t>
  </si>
  <si>
    <t>Disconnect Information Status</t>
  </si>
  <si>
    <t>atDiscInfoStatus</t>
  </si>
  <si>
    <t>Disconnect Information Explanation</t>
  </si>
  <si>
    <t>atDiscInfoExp</t>
  </si>
  <si>
    <t>RFP Status</t>
  </si>
  <si>
    <t>atRFPStatus</t>
  </si>
  <si>
    <t>RFP Explanation</t>
  </si>
  <si>
    <t>atRFPExp</t>
  </si>
  <si>
    <t>Bid Evaluation Status</t>
  </si>
  <si>
    <t>atBidEvalStatus</t>
  </si>
  <si>
    <t>Bid Evaluation Explanation</t>
  </si>
  <si>
    <t>atBidEvalExp</t>
  </si>
  <si>
    <t>Demarc info</t>
  </si>
  <si>
    <t>atDeMarc</t>
  </si>
  <si>
    <t>OUSF Preapproval Funding Letter Status</t>
  </si>
  <si>
    <t>atAppFundLetStatus</t>
  </si>
  <si>
    <t>Attachment Additional Notes</t>
  </si>
  <si>
    <t>atNotes</t>
  </si>
  <si>
    <t>bidPostRFP</t>
  </si>
  <si>
    <t>bidTechNeutral</t>
  </si>
  <si>
    <t>bidOpentoCarriers</t>
  </si>
  <si>
    <t>bidCat1Only</t>
  </si>
  <si>
    <t>bidIneligChargeList</t>
  </si>
  <si>
    <t>bidEarlyTermFees</t>
  </si>
  <si>
    <t>bidEarlyTermFeesCons</t>
  </si>
  <si>
    <t>bidEarlyTermFeesExp</t>
  </si>
  <si>
    <t>bidContractMatchBid</t>
  </si>
  <si>
    <t>bidConTermExp</t>
  </si>
  <si>
    <t>csInetBWUnit</t>
  </si>
  <si>
    <t>csCurMonthlyCharge</t>
  </si>
  <si>
    <t>csCurInstallCharge</t>
  </si>
  <si>
    <t>csCurNonrecurrCharge</t>
  </si>
  <si>
    <t>csWANBWUnit</t>
  </si>
  <si>
    <t>csWANMonthlyCharge</t>
  </si>
  <si>
    <t>csWANInstallCharge</t>
  </si>
  <si>
    <t>csWANNonRecCharge</t>
  </si>
  <si>
    <t>atContractStatus</t>
  </si>
  <si>
    <t>atContractExp</t>
  </si>
  <si>
    <t>atInvoicesStatus</t>
  </si>
  <si>
    <t>atInvoicesExp</t>
  </si>
  <si>
    <t>atAppFundExp</t>
  </si>
  <si>
    <t>Yes/No</t>
  </si>
  <si>
    <t xml:space="preserve">Copies of the following: RFP, if available, FCC Forms 470 and 471, and other federal funding program documentation, including applicable grants. If this Affidavit is for the purpose of Preapproval, submit all available documents that have been completed. </t>
  </si>
  <si>
    <t xml:space="preserve">If the Total Service Area Population is less than 50,000 and the requested bandwidth is more than 100 MB OR if the Total Service Area Population is greater than or equal to 50,000 and the selected bandwidth is more than 1 GB, please provide written justification and documentation (such as a bandwidth utilization study, if available) demonstrating the need for the bandwidth being requested. </t>
  </si>
  <si>
    <t xml:space="preserve">The Services are for the exclusive use of each Library, and under no circumstances shall the service be sold, resold, or transferred in consideration for money or any other things of value.
</t>
  </si>
  <si>
    <t>Preapproval, Request for Funding, Change in Funding, Change in OUSF Funding End Date</t>
  </si>
  <si>
    <t>Beneficiary has been provided information from the Eligible Provider regarding limitations on funding from the OUSF and is familiar with the general description of those limitations as posted on the Commission’s website. Beneficiary understands the OUSF may not approve the entire amount of Special Universal Services requested in the Request for OUSF Funding. The undersigned further understands that it shall be the responsibility of the Beneficiary to pay any remaining balances after the application of all approved funding from the E-rate and OUSF.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</si>
</sst>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0"/>
      <color rgb="FFFF0000"/>
      <name val="Times New Roman"/>
      <family val="1"/>
    </font>
    <font>
      <sz val="10"/>
      <color theme="1"/>
      <name val="Times New Roman"/>
      <family val="1"/>
    </font>
    <font>
      <b/>
      <sz val="12"/>
      <color theme="1"/>
      <name val="Calibri"/>
      <family val="2"/>
      <scheme val="minor"/>
    </font>
    <font>
      <sz val="9"/>
      <color theme="1"/>
      <name val="Courier New"/>
      <family val="3"/>
    </font>
    <font>
      <sz val="9"/>
      <name val="Times New Roman"/>
      <family val="1"/>
    </font>
    <font>
      <i/>
      <u/>
      <sz val="10"/>
      <color rgb="FFC00000"/>
      <name val="Times New Roman"/>
      <family val="1"/>
    </font>
    <font>
      <u/>
      <sz val="10"/>
      <color theme="1"/>
      <name val="Times New Roman"/>
      <family val="1"/>
    </font>
    <font>
      <b/>
      <sz val="10"/>
      <color rgb="FF0000FF"/>
      <name val="Times New Roman"/>
      <family val="1"/>
    </font>
    <font>
      <sz val="12"/>
      <color theme="1"/>
      <name val="Times New Roman"/>
      <family val="1"/>
    </font>
    <font>
      <sz val="9"/>
      <color theme="1"/>
      <name val="Times New Roman"/>
      <family val="1"/>
    </font>
    <font>
      <u/>
      <sz val="19.45"/>
      <color theme="1"/>
      <name val="Calibri"/>
      <family val="2"/>
    </font>
    <font>
      <sz val="11"/>
      <color indexed="8"/>
      <name val="Calibri"/>
      <family val="2"/>
    </font>
    <font>
      <u/>
      <sz val="16.5"/>
      <name val="Calibri"/>
      <family val="2"/>
    </font>
    <font>
      <sz val="10"/>
      <name val="Times New Roman"/>
      <family val="1"/>
    </font>
    <font>
      <sz val="11"/>
      <color theme="1"/>
      <name val="Times New Roman"/>
      <family val="1"/>
    </font>
    <font>
      <sz val="10.5"/>
      <color theme="1"/>
      <name val="Times New Roman"/>
      <family val="1"/>
    </font>
    <font>
      <sz val="11"/>
      <color rgb="FFFF0000"/>
      <name val="Times New Roman"/>
      <family val="1"/>
    </font>
    <font>
      <b/>
      <u/>
      <sz val="10"/>
      <color theme="1"/>
      <name val="Times New Roman"/>
      <family val="1"/>
    </font>
    <font>
      <b/>
      <sz val="14"/>
      <color theme="1"/>
      <name val="Times New Roman"/>
      <family val="1"/>
    </font>
    <font>
      <b/>
      <sz val="18"/>
      <name val="Times New Roman"/>
      <family val="1"/>
    </font>
    <font>
      <b/>
      <sz val="11"/>
      <color theme="1"/>
      <name val="Times New Roman"/>
      <family val="1"/>
    </font>
    <font>
      <b/>
      <sz val="9"/>
      <name val="Times New Roman"/>
      <family val="1"/>
    </font>
    <font>
      <b/>
      <sz val="10"/>
      <color theme="1"/>
      <name val="Times New Roman"/>
      <family val="1"/>
    </font>
    <font>
      <sz val="10"/>
      <color rgb="FF333333"/>
      <name val="Times New Roman"/>
      <family val="1"/>
    </font>
    <font>
      <b/>
      <sz val="10"/>
      <name val="Times New Roman"/>
      <family val="1"/>
    </font>
    <font>
      <i/>
      <sz val="10"/>
      <name val="Times New Roman"/>
      <family val="1"/>
    </font>
    <font>
      <sz val="10"/>
      <color rgb="FF000000"/>
      <name val="Times New Roman"/>
      <family val="1"/>
    </font>
    <font>
      <b/>
      <sz val="10"/>
      <color rgb="FF000000"/>
      <name val="Times New Roman"/>
      <family val="1"/>
    </font>
    <font>
      <sz val="11"/>
      <color rgb="FF000000"/>
      <name val="Times New Roman"/>
      <family val="1"/>
    </font>
    <font>
      <sz val="11"/>
      <name val="Times New Roman"/>
      <family val="1"/>
    </font>
    <font>
      <sz val="10"/>
      <color rgb="FF111111"/>
      <name val="Times New Roman"/>
      <family val="1"/>
    </font>
    <font>
      <b/>
      <sz val="10"/>
      <color rgb="FF111111"/>
      <name val="Times New Roman"/>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FF"/>
        <bgColor indexed="64"/>
      </patternFill>
    </fill>
  </fills>
  <borders count="20">
    <border>
      <left/>
      <right/>
      <top/>
      <bottom/>
      <diagonal/>
    </border>
    <border>
      <left/>
      <right/>
      <top style="double">
        <color auto="1"/>
      </top>
      <bottom style="double">
        <color auto="1"/>
      </bottom>
      <diagonal/>
    </border>
    <border>
      <left/>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double">
        <color auto="1"/>
      </left>
      <right/>
      <top style="double">
        <color auto="1"/>
      </top>
      <bottom style="double">
        <color indexed="64"/>
      </bottom>
      <diagonal/>
    </border>
    <border>
      <left/>
      <right style="double">
        <color auto="1"/>
      </right>
      <top style="double">
        <color auto="1"/>
      </top>
      <bottom style="double">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2" borderId="0"/>
    <xf numFmtId="0" fontId="13" fillId="2" borderId="0">
      <alignment horizontal="left" vertical="top" wrapText="1"/>
    </xf>
    <xf numFmtId="0" fontId="11" fillId="2" borderId="0">
      <alignment vertical="center"/>
    </xf>
    <xf numFmtId="49" fontId="12" fillId="2" borderId="0">
      <alignment horizontal="center" vertical="top"/>
    </xf>
    <xf numFmtId="0" fontId="9" fillId="2" borderId="0">
      <alignment horizontal="left" vertical="top"/>
      <protection locked="0"/>
    </xf>
    <xf numFmtId="0" fontId="5" fillId="2" borderId="0">
      <alignment horizontal="left" vertical="top" wrapText="1"/>
    </xf>
    <xf numFmtId="0" fontId="4" fillId="2" borderId="0">
      <alignment horizontal="left" vertical="top" wrapText="1"/>
    </xf>
    <xf numFmtId="0" fontId="6" fillId="0" borderId="1">
      <alignment horizontal="left" vertical="center"/>
    </xf>
    <xf numFmtId="0" fontId="1" fillId="0" borderId="2">
      <alignment horizontal="left" vertical="center"/>
    </xf>
    <xf numFmtId="0" fontId="10" fillId="2" borderId="3">
      <alignment vertical="top" wrapText="1"/>
      <protection locked="0"/>
    </xf>
    <xf numFmtId="0" fontId="7" fillId="2" borderId="0">
      <alignment readingOrder="1"/>
    </xf>
    <xf numFmtId="0" fontId="8" fillId="2" borderId="0" applyAlignment="0">
      <alignment horizontal="justify" vertical="center"/>
    </xf>
    <xf numFmtId="0" fontId="1" fillId="0" borderId="0"/>
    <xf numFmtId="0" fontId="14" fillId="0" borderId="0" applyNumberFormat="0" applyFill="0" applyBorder="0" applyAlignment="0" applyProtection="0">
      <alignment vertical="top"/>
      <protection locked="0"/>
    </xf>
    <xf numFmtId="0" fontId="5" fillId="2" borderId="0" applyNumberForma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16" fillId="0" borderId="0" applyNumberFormat="0" applyFill="0" applyBorder="0" applyAlignment="0" applyProtection="0">
      <alignment vertical="top"/>
      <protection locked="0"/>
    </xf>
  </cellStyleXfs>
  <cellXfs count="131">
    <xf numFmtId="0" fontId="0" fillId="2" borderId="0" xfId="0"/>
    <xf numFmtId="0" fontId="2" fillId="2" borderId="0" xfId="0" applyFont="1" applyAlignment="1">
      <alignment vertical="top"/>
    </xf>
    <xf numFmtId="0" fontId="0" fillId="2" borderId="0" xfId="0" applyAlignment="1">
      <alignment horizontal="left" vertical="top" wrapText="1"/>
    </xf>
    <xf numFmtId="0" fontId="0" fillId="4" borderId="0" xfId="0" applyFill="1"/>
    <xf numFmtId="0" fontId="2" fillId="2" borderId="0" xfId="0" applyFont="1" applyAlignment="1">
      <alignment horizontal="left" vertical="top" wrapText="1"/>
    </xf>
    <xf numFmtId="0" fontId="0" fillId="5" borderId="0" xfId="0" applyFill="1"/>
    <xf numFmtId="0" fontId="0" fillId="2" borderId="0" xfId="0" quotePrefix="1"/>
    <xf numFmtId="0" fontId="0" fillId="3" borderId="0" xfId="12" applyFont="1" applyFill="1"/>
    <xf numFmtId="0" fontId="0" fillId="2" borderId="0" xfId="0"/>
    <xf numFmtId="0" fontId="0" fillId="3" borderId="0" xfId="0" applyFill="1"/>
    <xf numFmtId="0" fontId="0" fillId="2" borderId="0" xfId="0"/>
    <xf numFmtId="0" fontId="0" fillId="2" borderId="0" xfId="0" applyAlignment="1">
      <alignment horizontal="left" vertical="top"/>
    </xf>
    <xf numFmtId="0" fontId="2" fillId="2" borderId="0" xfId="0" applyFont="1" applyAlignment="1">
      <alignment horizontal="left" vertical="top"/>
    </xf>
    <xf numFmtId="0" fontId="2" fillId="2" borderId="0" xfId="0" applyFont="1" applyAlignment="1" applyProtection="1">
      <alignment horizontal="left" vertical="top" wrapText="1"/>
      <protection locked="0"/>
    </xf>
    <xf numFmtId="0" fontId="2" fillId="2" borderId="0" xfId="0" applyFont="1" applyAlignment="1">
      <alignment horizontal="center" vertical="top"/>
    </xf>
    <xf numFmtId="0" fontId="0" fillId="2" borderId="0" xfId="0" applyAlignment="1">
      <alignment horizontal="center" vertical="top"/>
    </xf>
    <xf numFmtId="0" fontId="5" fillId="2" borderId="0" xfId="5" quotePrefix="1" applyFont="1">
      <alignment horizontal="left" vertical="top" wrapText="1"/>
    </xf>
    <xf numFmtId="0" fontId="5" fillId="2" borderId="0" xfId="5" applyFont="1">
      <alignment horizontal="left" vertical="top" wrapText="1"/>
    </xf>
    <xf numFmtId="0" fontId="19" fillId="2" borderId="0" xfId="0" applyFont="1" applyFill="1" applyAlignment="1">
      <alignment horizontal="justify" vertical="center"/>
    </xf>
    <xf numFmtId="0" fontId="20" fillId="2" borderId="0" xfId="0" applyFont="1" applyFill="1" applyAlignment="1">
      <alignment vertical="top" wrapText="1"/>
    </xf>
    <xf numFmtId="0" fontId="18" fillId="2" borderId="0" xfId="0" applyFont="1" applyFill="1" applyAlignment="1">
      <alignment vertical="top" wrapText="1"/>
    </xf>
    <xf numFmtId="0" fontId="5" fillId="2" borderId="0" xfId="5" quotePrefix="1" applyFont="1" applyBorder="1">
      <alignment horizontal="left" vertical="top" wrapText="1"/>
    </xf>
    <xf numFmtId="0" fontId="18" fillId="2" borderId="4" xfId="0" applyFont="1" applyFill="1" applyBorder="1" applyAlignment="1">
      <alignment vertical="top" wrapText="1"/>
    </xf>
    <xf numFmtId="0" fontId="18" fillId="2" borderId="0" xfId="0" applyFont="1"/>
    <xf numFmtId="0" fontId="5" fillId="2" borderId="0" xfId="5" applyFont="1" applyFill="1">
      <alignment horizontal="left" vertical="top" wrapText="1"/>
    </xf>
    <xf numFmtId="0" fontId="5" fillId="2" borderId="4" xfId="5" applyFont="1" applyBorder="1">
      <alignment horizontal="left" vertical="top" wrapText="1"/>
    </xf>
    <xf numFmtId="0" fontId="5" fillId="2" borderId="0" xfId="5" applyFont="1" applyBorder="1">
      <alignment horizontal="left" vertical="top" wrapText="1"/>
    </xf>
    <xf numFmtId="0" fontId="18" fillId="2" borderId="0" xfId="0" applyFont="1" applyFill="1" applyBorder="1" applyAlignment="1">
      <alignment vertical="top" wrapText="1"/>
    </xf>
    <xf numFmtId="0" fontId="21" fillId="2" borderId="0" xfId="5" applyFont="1" applyBorder="1">
      <alignment horizontal="left" vertical="top" wrapText="1"/>
    </xf>
    <xf numFmtId="0" fontId="5" fillId="2" borderId="4" xfId="5" applyFont="1" applyFill="1" applyBorder="1">
      <alignment horizontal="left" vertical="top" wrapText="1"/>
    </xf>
    <xf numFmtId="0" fontId="3" fillId="0" borderId="0" xfId="7" applyFont="1" applyBorder="1">
      <alignment horizontal="left" vertical="center"/>
    </xf>
    <xf numFmtId="0" fontId="18" fillId="2" borderId="0" xfId="0" applyFont="1" applyAlignment="1">
      <alignment vertical="top" wrapText="1"/>
    </xf>
    <xf numFmtId="0" fontId="18" fillId="2" borderId="4" xfId="0" applyFont="1" applyFill="1" applyBorder="1"/>
    <xf numFmtId="0" fontId="22" fillId="2" borderId="0" xfId="0" applyFont="1" applyFill="1" applyAlignment="1">
      <alignment horizontal="center" vertical="center"/>
    </xf>
    <xf numFmtId="2" fontId="5" fillId="2" borderId="0" xfId="5" applyNumberFormat="1" applyFont="1" applyFill="1">
      <alignment horizontal="left" vertical="top" wrapText="1"/>
    </xf>
    <xf numFmtId="0" fontId="18" fillId="2" borderId="0" xfId="0" applyFont="1" applyFill="1"/>
    <xf numFmtId="0" fontId="13" fillId="2" borderId="0" xfId="1" applyFont="1">
      <alignment horizontal="left" vertical="top" wrapText="1"/>
    </xf>
    <xf numFmtId="0" fontId="8" fillId="2" borderId="0" xfId="11" applyFont="1" applyAlignment="1">
      <alignment vertical="center"/>
    </xf>
    <xf numFmtId="0" fontId="8" fillId="2" borderId="0" xfId="11" applyFont="1" applyAlignment="1"/>
    <xf numFmtId="0" fontId="5" fillId="2" borderId="0" xfId="0" applyFont="1" applyFill="1" applyAlignment="1">
      <alignment vertical="center"/>
    </xf>
    <xf numFmtId="0" fontId="5" fillId="2" borderId="0" xfId="1" quotePrefix="1" applyFont="1">
      <alignment horizontal="left" vertical="top" wrapText="1"/>
    </xf>
    <xf numFmtId="0" fontId="26" fillId="2" borderId="0" xfId="1" quotePrefix="1" applyFont="1" applyBorder="1">
      <alignment horizontal="left" vertical="top" wrapText="1"/>
    </xf>
    <xf numFmtId="0" fontId="5" fillId="2" borderId="5" xfId="0" applyFont="1" applyBorder="1"/>
    <xf numFmtId="0" fontId="5" fillId="2" borderId="0" xfId="0" applyFont="1"/>
    <xf numFmtId="0" fontId="26" fillId="0" borderId="1" xfId="7" quotePrefix="1" applyFont="1">
      <alignment horizontal="left" vertical="center"/>
    </xf>
    <xf numFmtId="0" fontId="18" fillId="2" borderId="0" xfId="0" applyFont="1" applyBorder="1"/>
    <xf numFmtId="0" fontId="3" fillId="0" borderId="5" xfId="7" quotePrefix="1" applyFont="1" applyBorder="1">
      <alignment horizontal="left" vertical="center"/>
    </xf>
    <xf numFmtId="0" fontId="18" fillId="2" borderId="5" xfId="0" applyFont="1" applyBorder="1"/>
    <xf numFmtId="0" fontId="5" fillId="2" borderId="4" xfId="1" quotePrefix="1" applyFont="1" applyBorder="1">
      <alignment horizontal="left" vertical="top" wrapText="1"/>
    </xf>
    <xf numFmtId="0" fontId="5" fillId="0" borderId="4" xfId="1" quotePrefix="1" applyFont="1" applyFill="1" applyBorder="1">
      <alignment horizontal="left" vertical="top" wrapText="1"/>
    </xf>
    <xf numFmtId="0" fontId="20" fillId="2" borderId="4" xfId="0" applyFont="1" applyFill="1" applyBorder="1" applyAlignment="1">
      <alignment vertical="top" wrapText="1"/>
    </xf>
    <xf numFmtId="0" fontId="17" fillId="0" borderId="0" xfId="5" applyFont="1" applyFill="1">
      <alignment horizontal="left" vertical="top" wrapText="1"/>
    </xf>
    <xf numFmtId="0" fontId="5" fillId="0" borderId="4" xfId="5" applyFont="1" applyFill="1" applyBorder="1">
      <alignment horizontal="left" vertical="top" wrapText="1"/>
    </xf>
    <xf numFmtId="0" fontId="18" fillId="2" borderId="4" xfId="0" applyFont="1" applyBorder="1" applyAlignment="1">
      <alignment vertical="top" wrapText="1"/>
    </xf>
    <xf numFmtId="0" fontId="3" fillId="0" borderId="0" xfId="7" applyFont="1" applyBorder="1" applyAlignment="1">
      <alignment horizontal="left" vertical="center"/>
    </xf>
    <xf numFmtId="0" fontId="18" fillId="2" borderId="4" xfId="0" applyFont="1" applyBorder="1"/>
    <xf numFmtId="164" fontId="5" fillId="2" borderId="4" xfId="0" applyNumberFormat="1" applyFont="1" applyBorder="1" applyAlignment="1">
      <alignment horizontal="center" vertical="center"/>
    </xf>
    <xf numFmtId="0" fontId="26" fillId="2" borderId="4" xfId="0" applyFont="1" applyBorder="1" applyAlignment="1">
      <alignment horizontal="center"/>
    </xf>
    <xf numFmtId="0" fontId="3" fillId="2" borderId="4" xfId="0" applyFont="1" applyBorder="1" applyAlignment="1">
      <alignment horizontal="center" vertical="center"/>
    </xf>
    <xf numFmtId="0" fontId="18" fillId="0" borderId="4" xfId="0" applyFont="1" applyFill="1" applyBorder="1"/>
    <xf numFmtId="0" fontId="25" fillId="0" borderId="4" xfId="0" applyFont="1" applyFill="1" applyBorder="1" applyAlignment="1">
      <alignment horizontal="center" vertical="center"/>
    </xf>
    <xf numFmtId="0" fontId="18" fillId="0" borderId="0" xfId="0" applyFont="1" applyFill="1"/>
    <xf numFmtId="0" fontId="3" fillId="2" borderId="6" xfId="0" applyFont="1" applyBorder="1"/>
    <xf numFmtId="0" fontId="24" fillId="2" borderId="0" xfId="1" quotePrefix="1" applyFont="1" applyBorder="1" applyAlignment="1">
      <alignment horizontal="left" vertical="top"/>
    </xf>
    <xf numFmtId="0" fontId="26" fillId="2" borderId="4" xfId="1" quotePrefix="1" applyFont="1" applyBorder="1" applyAlignment="1">
      <alignment horizontal="left" vertical="top"/>
    </xf>
    <xf numFmtId="0" fontId="26" fillId="2" borderId="4" xfId="1" quotePrefix="1" applyFont="1" applyBorder="1">
      <alignment horizontal="left" vertical="top" wrapText="1"/>
    </xf>
    <xf numFmtId="0" fontId="18" fillId="2" borderId="9" xfId="0" applyFont="1" applyBorder="1"/>
    <xf numFmtId="0" fontId="18" fillId="2" borderId="14" xfId="0" applyFont="1" applyBorder="1"/>
    <xf numFmtId="0" fontId="18" fillId="2" borderId="15" xfId="0" applyFont="1" applyBorder="1" applyAlignment="1">
      <alignment vertical="top" wrapText="1"/>
    </xf>
    <xf numFmtId="0" fontId="18" fillId="2" borderId="4" xfId="0" applyFont="1" applyBorder="1" applyAlignment="1">
      <alignment horizontal="center"/>
    </xf>
    <xf numFmtId="0" fontId="18" fillId="2" borderId="5" xfId="0" applyFont="1" applyBorder="1" applyAlignment="1"/>
    <xf numFmtId="0" fontId="24" fillId="2" borderId="5" xfId="0" applyFont="1" applyBorder="1" applyAlignment="1"/>
    <xf numFmtId="0" fontId="5" fillId="2" borderId="4" xfId="0" applyFont="1" applyBorder="1" applyAlignment="1">
      <alignment horizontal="center"/>
    </xf>
    <xf numFmtId="0" fontId="5" fillId="2" borderId="4" xfId="0" applyFont="1" applyBorder="1" applyAlignment="1">
      <alignment horizontal="center" vertical="center"/>
    </xf>
    <xf numFmtId="0" fontId="17" fillId="2" borderId="4" xfId="6" applyFont="1" applyBorder="1" applyAlignment="1">
      <alignment horizontal="left" vertical="center" wrapText="1"/>
    </xf>
    <xf numFmtId="0" fontId="17" fillId="0" borderId="4" xfId="1" quotePrefix="1" applyFont="1" applyFill="1" applyBorder="1" applyAlignment="1">
      <alignment horizontal="left" vertical="center" wrapText="1"/>
    </xf>
    <xf numFmtId="0" fontId="5" fillId="0" borderId="4" xfId="1" quotePrefix="1" applyFont="1" applyFill="1" applyBorder="1" applyAlignment="1">
      <alignment horizontal="left" vertical="center" wrapText="1"/>
    </xf>
    <xf numFmtId="0" fontId="5" fillId="0" borderId="4" xfId="0" quotePrefix="1" applyFont="1" applyFill="1" applyBorder="1" applyAlignment="1">
      <alignment horizontal="left" vertical="center" wrapText="1"/>
    </xf>
    <xf numFmtId="0" fontId="5" fillId="2" borderId="4" xfId="1" quotePrefix="1" applyFont="1" applyBorder="1" applyAlignment="1">
      <alignment horizontal="left" vertical="center" wrapText="1"/>
    </xf>
    <xf numFmtId="0" fontId="5" fillId="2" borderId="4" xfId="0" applyFont="1" applyBorder="1" applyAlignment="1">
      <alignment horizontal="left" vertical="center" wrapText="1"/>
    </xf>
    <xf numFmtId="0" fontId="5" fillId="2" borderId="0" xfId="0" applyFont="1" applyAlignment="1">
      <alignment horizontal="left" vertical="center"/>
    </xf>
    <xf numFmtId="0" fontId="5" fillId="2" borderId="4" xfId="0" applyFont="1" applyBorder="1" applyAlignment="1">
      <alignment horizontal="left" vertical="center"/>
    </xf>
    <xf numFmtId="0" fontId="17" fillId="2" borderId="4" xfId="0" applyFont="1" applyBorder="1" applyAlignment="1">
      <alignment horizontal="left" vertical="center" wrapText="1"/>
    </xf>
    <xf numFmtId="0" fontId="27" fillId="2" borderId="4" xfId="0" applyFont="1" applyBorder="1" applyAlignment="1">
      <alignment horizontal="left" vertical="center" wrapText="1"/>
    </xf>
    <xf numFmtId="0" fontId="30" fillId="2" borderId="4" xfId="6" applyFont="1" applyBorder="1" applyAlignment="1">
      <alignment horizontal="left" vertical="center" wrapText="1"/>
    </xf>
    <xf numFmtId="0" fontId="30" fillId="2" borderId="4" xfId="0" applyFont="1" applyBorder="1" applyAlignment="1">
      <alignment horizontal="left" vertical="center" wrapText="1"/>
    </xf>
    <xf numFmtId="0" fontId="20" fillId="2" borderId="0" xfId="0" applyFont="1"/>
    <xf numFmtId="0" fontId="5" fillId="0" borderId="4" xfId="0" applyFont="1" applyFill="1" applyBorder="1" applyAlignment="1">
      <alignment horizontal="left" vertical="center" wrapText="1"/>
    </xf>
    <xf numFmtId="0" fontId="17" fillId="0" borderId="4" xfId="5" applyFont="1" applyFill="1" applyBorder="1">
      <alignment horizontal="left" vertical="top" wrapText="1"/>
    </xf>
    <xf numFmtId="0" fontId="32" fillId="6" borderId="0" xfId="0" applyFont="1" applyFill="1"/>
    <xf numFmtId="0" fontId="18" fillId="6" borderId="0" xfId="0" applyFont="1" applyFill="1"/>
    <xf numFmtId="0" fontId="5" fillId="2" borderId="0" xfId="5" applyFont="1" applyFill="1" applyBorder="1">
      <alignment horizontal="left" vertical="top" wrapText="1"/>
    </xf>
    <xf numFmtId="0" fontId="5" fillId="6" borderId="4" xfId="5" applyFont="1" applyFill="1" applyBorder="1">
      <alignment horizontal="left" vertical="top" wrapText="1"/>
    </xf>
    <xf numFmtId="0" fontId="26" fillId="0" borderId="0" xfId="0" applyFont="1" applyFill="1" applyAlignment="1">
      <alignment vertical="top" wrapText="1"/>
    </xf>
    <xf numFmtId="0" fontId="32" fillId="0" borderId="0" xfId="0" applyFont="1" applyFill="1"/>
    <xf numFmtId="0" fontId="17" fillId="2" borderId="4" xfId="5" applyFont="1" applyBorder="1">
      <alignment horizontal="left" vertical="top" wrapText="1"/>
    </xf>
    <xf numFmtId="0" fontId="5" fillId="2" borderId="4" xfId="0" applyFont="1" applyFill="1" applyBorder="1" applyAlignment="1">
      <alignment horizontal="justify" vertical="center"/>
    </xf>
    <xf numFmtId="0" fontId="28" fillId="0" borderId="4" xfId="0" applyFont="1" applyFill="1" applyBorder="1" applyAlignment="1">
      <alignment horizontal="center" vertical="center"/>
    </xf>
    <xf numFmtId="0" fontId="18" fillId="0" borderId="4" xfId="0" applyFont="1" applyFill="1" applyBorder="1" applyAlignment="1">
      <alignment vertical="top" wrapText="1"/>
    </xf>
    <xf numFmtId="0" fontId="34" fillId="0" borderId="4" xfId="0" applyFont="1" applyFill="1" applyBorder="1" applyAlignment="1">
      <alignment wrapText="1"/>
    </xf>
    <xf numFmtId="0" fontId="17" fillId="0" borderId="4" xfId="0" applyFont="1" applyFill="1" applyBorder="1" applyAlignment="1">
      <alignment horizontal="justify" vertical="top"/>
    </xf>
    <xf numFmtId="0" fontId="5" fillId="2" borderId="4" xfId="0" applyFont="1" applyFill="1" applyBorder="1" applyAlignment="1">
      <alignment horizontal="left" vertical="top" wrapText="1"/>
    </xf>
    <xf numFmtId="2" fontId="5" fillId="2" borderId="0" xfId="0" applyNumberFormat="1" applyFont="1" applyFill="1" applyAlignment="1">
      <alignment horizontal="left" vertical="top"/>
    </xf>
    <xf numFmtId="0" fontId="17" fillId="2" borderId="4" xfId="6" applyFont="1" applyBorder="1" applyAlignment="1">
      <alignment horizontal="left" vertical="top" wrapText="1"/>
    </xf>
    <xf numFmtId="164" fontId="5" fillId="2" borderId="0" xfId="5" applyNumberFormat="1" applyFont="1" applyFill="1">
      <alignment horizontal="left" vertical="top" wrapText="1"/>
    </xf>
    <xf numFmtId="0" fontId="5" fillId="2" borderId="10" xfId="0" applyFont="1" applyBorder="1" applyAlignment="1"/>
    <xf numFmtId="0" fontId="5" fillId="2" borderId="11" xfId="0" applyFont="1" applyBorder="1" applyAlignment="1"/>
    <xf numFmtId="0" fontId="5" fillId="2" borderId="12" xfId="0" applyFont="1" applyBorder="1" applyAlignment="1"/>
    <xf numFmtId="0" fontId="5" fillId="2" borderId="13" xfId="0" applyFont="1" applyBorder="1" applyAlignment="1"/>
    <xf numFmtId="0" fontId="5" fillId="0" borderId="4" xfId="5" applyFont="1" applyFill="1" applyBorder="1" applyAlignment="1">
      <alignment horizontal="left" vertical="top" wrapText="1"/>
    </xf>
    <xf numFmtId="0" fontId="18" fillId="0" borderId="4" xfId="0" applyFont="1" applyFill="1" applyBorder="1" applyAlignment="1">
      <alignment vertical="top" wrapText="1"/>
    </xf>
    <xf numFmtId="0" fontId="21" fillId="2" borderId="3" xfId="5" applyFont="1" applyBorder="1" applyAlignment="1">
      <alignment horizontal="left" vertical="top" wrapText="1"/>
    </xf>
    <xf numFmtId="0" fontId="5" fillId="2" borderId="18" xfId="6" applyFont="1" applyBorder="1" applyAlignment="1">
      <alignment horizontal="left" vertical="center" wrapText="1"/>
    </xf>
    <xf numFmtId="0" fontId="5" fillId="2" borderId="2" xfId="6" applyFont="1" applyBorder="1" applyAlignment="1">
      <alignment horizontal="left" vertical="center" wrapText="1"/>
    </xf>
    <xf numFmtId="0" fontId="5" fillId="2" borderId="19" xfId="6" applyFont="1" applyBorder="1" applyAlignment="1">
      <alignment horizontal="left" vertical="center" wrapText="1"/>
    </xf>
    <xf numFmtId="0" fontId="23" fillId="0" borderId="4" xfId="11" applyFont="1" applyFill="1" applyBorder="1" applyAlignment="1">
      <alignment horizontal="center" wrapText="1"/>
    </xf>
    <xf numFmtId="0" fontId="30" fillId="0" borderId="4" xfId="11" applyFont="1" applyFill="1" applyBorder="1" applyAlignment="1">
      <alignment horizontal="center" wrapText="1"/>
    </xf>
    <xf numFmtId="0" fontId="17" fillId="0" borderId="4" xfId="11" applyFont="1" applyFill="1" applyBorder="1" applyAlignment="1">
      <alignment horizontal="center" wrapText="1"/>
    </xf>
    <xf numFmtId="0" fontId="17" fillId="2" borderId="4" xfId="11" applyFont="1" applyBorder="1" applyAlignment="1">
      <alignment horizontal="center" wrapText="1"/>
    </xf>
    <xf numFmtId="0" fontId="5" fillId="2" borderId="16" xfId="0" applyFont="1" applyBorder="1" applyAlignment="1"/>
    <xf numFmtId="0" fontId="5" fillId="2" borderId="17" xfId="0" applyFont="1" applyBorder="1" applyAlignment="1"/>
    <xf numFmtId="0" fontId="5" fillId="2" borderId="18" xfId="0" applyFont="1" applyBorder="1" applyAlignment="1">
      <alignment vertical="top" wrapText="1"/>
    </xf>
    <xf numFmtId="0" fontId="5" fillId="2" borderId="19" xfId="0" applyFont="1" applyBorder="1" applyAlignment="1">
      <alignment vertical="top" wrapText="1"/>
    </xf>
    <xf numFmtId="0" fontId="30" fillId="0" borderId="18" xfId="0" applyFont="1" applyFill="1" applyBorder="1" applyAlignment="1">
      <alignment vertical="top" wrapText="1"/>
    </xf>
    <xf numFmtId="0" fontId="5" fillId="0" borderId="19" xfId="0" applyFont="1" applyFill="1" applyBorder="1" applyAlignment="1">
      <alignment vertical="top" wrapText="1"/>
    </xf>
    <xf numFmtId="0" fontId="3" fillId="0" borderId="4" xfId="7" applyFont="1" applyBorder="1" applyAlignment="1">
      <alignment horizontal="left" vertical="center"/>
    </xf>
    <xf numFmtId="0" fontId="3" fillId="0" borderId="7" xfId="7" applyFont="1" applyBorder="1" applyAlignment="1">
      <alignment horizontal="left" vertical="center"/>
    </xf>
    <xf numFmtId="0" fontId="3" fillId="0" borderId="1" xfId="7" applyFont="1" applyBorder="1" applyAlignment="1">
      <alignment horizontal="left" vertical="center"/>
    </xf>
    <xf numFmtId="0" fontId="3" fillId="0" borderId="8" xfId="7" applyFont="1" applyBorder="1" applyAlignment="1">
      <alignment horizontal="left" vertical="center"/>
    </xf>
    <xf numFmtId="0" fontId="17" fillId="0" borderId="4" xfId="5" applyFont="1" applyFill="1" applyBorder="1" applyAlignment="1">
      <alignment horizontal="left" vertical="top" wrapText="1"/>
    </xf>
    <xf numFmtId="0" fontId="33" fillId="0" borderId="4" xfId="0" applyFont="1" applyFill="1" applyBorder="1" applyAlignment="1">
      <alignment vertical="top" wrapText="1"/>
    </xf>
  </cellXfs>
  <cellStyles count="18">
    <cellStyle name="Acknowledgements" xfId="1" xr:uid="{00000000-0005-0000-0000-000000000000}"/>
    <cellStyle name="Attachment" xfId="2" xr:uid="{00000000-0005-0000-0000-000001000000}"/>
    <cellStyle name="Attestation" xfId="10" xr:uid="{00000000-0005-0000-0000-000002000000}"/>
    <cellStyle name="Blank Rows" xfId="11" xr:uid="{00000000-0005-0000-0000-000003000000}"/>
    <cellStyle name="Bullet" xfId="3" xr:uid="{00000000-0005-0000-0000-000004000000}"/>
    <cellStyle name="Comma 2" xfId="15" xr:uid="{00000000-0005-0000-0000-000005000000}"/>
    <cellStyle name="DropDown" xfId="4" xr:uid="{00000000-0005-0000-0000-000006000000}"/>
    <cellStyle name="Followed Hyperlink" xfId="13" builtinId="9" customBuiltin="1"/>
    <cellStyle name="Followed Hyperlink 2" xfId="17" xr:uid="{00000000-0005-0000-0000-000008000000}"/>
    <cellStyle name="Hyperlink 2" xfId="14" xr:uid="{00000000-0005-0000-0000-000009000000}"/>
    <cellStyle name="Normal" xfId="0" builtinId="0" customBuiltin="1"/>
    <cellStyle name="Normal 2" xfId="12" xr:uid="{00000000-0005-0000-0000-00000B000000}"/>
    <cellStyle name="Percent 2" xfId="16" xr:uid="{00000000-0005-0000-0000-00000C000000}"/>
    <cellStyle name="Prompt" xfId="5" xr:uid="{00000000-0005-0000-0000-00000D000000}"/>
    <cellStyle name="SectionExplanation" xfId="6" xr:uid="{00000000-0005-0000-0000-00000E000000}"/>
    <cellStyle name="SectionHeader" xfId="7" xr:uid="{00000000-0005-0000-0000-00000F000000}"/>
    <cellStyle name="Subheading" xfId="8" xr:uid="{00000000-0005-0000-0000-000010000000}"/>
    <cellStyle name="TextEntry" xfId="9"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_PUD\data\General\APMRed\OUSF_Forms\Final\2019-07-01AffSchool%20Fina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ffidavit"/>
      <sheetName val="Lookups"/>
      <sheetName val="SchoolFields"/>
      <sheetName val="Dat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1"/>
  <sheetViews>
    <sheetView topLeftCell="A21" zoomScale="98" zoomScaleNormal="98" workbookViewId="0">
      <selection activeCell="B40" sqref="B40"/>
    </sheetView>
  </sheetViews>
  <sheetFormatPr defaultColWidth="8.88671875" defaultRowHeight="13.8" x14ac:dyDescent="0.25"/>
  <cols>
    <col min="1" max="1" width="8.88671875" style="23"/>
    <col min="2" max="2" width="100.5546875" style="23" customWidth="1"/>
    <col min="3" max="16384" width="8.88671875" style="23"/>
  </cols>
  <sheetData>
    <row r="1" spans="1:40" ht="15.6" x14ac:dyDescent="0.25">
      <c r="A1" s="55"/>
      <c r="B1" s="58" t="s">
        <v>0</v>
      </c>
    </row>
    <row r="2" spans="1:40" x14ac:dyDescent="0.25">
      <c r="B2" s="57" t="s">
        <v>1</v>
      </c>
    </row>
    <row r="3" spans="1:40" x14ac:dyDescent="0.25">
      <c r="A3" s="55"/>
      <c r="B3" s="97" t="s">
        <v>2</v>
      </c>
    </row>
    <row r="4" spans="1:40" s="61" customFormat="1" x14ac:dyDescent="0.25">
      <c r="A4" s="59"/>
      <c r="B4" s="60"/>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row>
    <row r="5" spans="1:40" ht="30" customHeight="1" x14ac:dyDescent="0.25">
      <c r="A5" s="73" t="s">
        <v>3</v>
      </c>
      <c r="B5" s="103" t="s">
        <v>4</v>
      </c>
    </row>
    <row r="6" spans="1:40" x14ac:dyDescent="0.25">
      <c r="A6" s="73"/>
      <c r="B6" s="74"/>
    </row>
    <row r="7" spans="1:40" ht="26.4" x14ac:dyDescent="0.25">
      <c r="A7" s="73" t="s">
        <v>3</v>
      </c>
      <c r="B7" s="84" t="s">
        <v>5</v>
      </c>
    </row>
    <row r="8" spans="1:40" x14ac:dyDescent="0.25">
      <c r="A8" s="73"/>
      <c r="B8" s="74"/>
    </row>
    <row r="9" spans="1:40" ht="16.2" thickBot="1" x14ac:dyDescent="0.3">
      <c r="A9" s="46"/>
      <c r="B9" s="43"/>
    </row>
    <row r="10" spans="1:40" ht="16.8" thickTop="1" thickBot="1" x14ac:dyDescent="0.35">
      <c r="A10" s="62" t="s">
        <v>6</v>
      </c>
      <c r="B10" s="44"/>
      <c r="C10" s="66"/>
    </row>
    <row r="11" spans="1:40" ht="14.4" thickTop="1" x14ac:dyDescent="0.25">
      <c r="B11" s="40"/>
    </row>
    <row r="12" spans="1:40" ht="39.6" x14ac:dyDescent="0.25">
      <c r="A12" s="73" t="s">
        <v>3</v>
      </c>
      <c r="B12" s="75" t="s">
        <v>7</v>
      </c>
    </row>
    <row r="13" spans="1:40" x14ac:dyDescent="0.25">
      <c r="A13" s="73"/>
      <c r="B13" s="76"/>
    </row>
    <row r="14" spans="1:40" x14ac:dyDescent="0.25">
      <c r="A14" s="73" t="s">
        <v>3</v>
      </c>
      <c r="B14" s="75" t="s">
        <v>8</v>
      </c>
    </row>
    <row r="15" spans="1:40" x14ac:dyDescent="0.25">
      <c r="A15" s="73"/>
      <c r="B15" s="76"/>
    </row>
    <row r="16" spans="1:40" ht="24.75" customHeight="1" x14ac:dyDescent="0.25">
      <c r="A16" s="73" t="s">
        <v>3</v>
      </c>
      <c r="B16" s="76" t="s">
        <v>9</v>
      </c>
    </row>
    <row r="17" spans="1:3" x14ac:dyDescent="0.25">
      <c r="A17" s="73"/>
      <c r="B17" s="76"/>
    </row>
    <row r="18" spans="1:3" x14ac:dyDescent="0.25">
      <c r="A18" s="73" t="s">
        <v>3</v>
      </c>
      <c r="B18" s="76" t="s">
        <v>10</v>
      </c>
    </row>
    <row r="19" spans="1:3" x14ac:dyDescent="0.25">
      <c r="A19" s="73"/>
      <c r="B19" s="76"/>
    </row>
    <row r="20" spans="1:3" ht="40.5" customHeight="1" x14ac:dyDescent="0.25">
      <c r="A20" s="73" t="s">
        <v>3</v>
      </c>
      <c r="B20" s="76" t="s">
        <v>11</v>
      </c>
    </row>
    <row r="21" spans="1:3" x14ac:dyDescent="0.25">
      <c r="A21" s="73"/>
      <c r="B21" s="76"/>
    </row>
    <row r="22" spans="1:3" ht="39.6" x14ac:dyDescent="0.25">
      <c r="A22" s="73" t="s">
        <v>3</v>
      </c>
      <c r="B22" s="76" t="s">
        <v>12</v>
      </c>
    </row>
    <row r="23" spans="1:3" x14ac:dyDescent="0.25">
      <c r="A23" s="73"/>
      <c r="B23" s="76"/>
    </row>
    <row r="24" spans="1:3" x14ac:dyDescent="0.25">
      <c r="A24" s="73" t="s">
        <v>3</v>
      </c>
      <c r="B24" s="76" t="s">
        <v>13</v>
      </c>
    </row>
    <row r="25" spans="1:3" x14ac:dyDescent="0.25">
      <c r="A25" s="73"/>
      <c r="B25" s="76"/>
    </row>
    <row r="26" spans="1:3" x14ac:dyDescent="0.25">
      <c r="A26" s="73" t="s">
        <v>3</v>
      </c>
      <c r="B26" s="75" t="s">
        <v>14</v>
      </c>
    </row>
    <row r="27" spans="1:3" ht="14.4" thickBot="1" x14ac:dyDescent="0.3">
      <c r="A27" s="47"/>
      <c r="B27" s="42"/>
    </row>
    <row r="28" spans="1:3" ht="14.4" thickTop="1" x14ac:dyDescent="0.25">
      <c r="A28" s="63" t="s">
        <v>15</v>
      </c>
      <c r="B28" s="41"/>
      <c r="C28" s="66"/>
    </row>
    <row r="29" spans="1:3" ht="11.25" customHeight="1" x14ac:dyDescent="0.25">
      <c r="A29" s="64"/>
      <c r="B29" s="65"/>
    </row>
    <row r="30" spans="1:3" ht="26.4" x14ac:dyDescent="0.25">
      <c r="A30" s="73" t="s">
        <v>3</v>
      </c>
      <c r="B30" s="77" t="s">
        <v>16</v>
      </c>
    </row>
    <row r="31" spans="1:3" x14ac:dyDescent="0.25">
      <c r="A31" s="73"/>
      <c r="B31" s="78"/>
    </row>
    <row r="32" spans="1:3" x14ac:dyDescent="0.25">
      <c r="A32" s="73" t="s">
        <v>3</v>
      </c>
      <c r="B32" s="78" t="s">
        <v>17</v>
      </c>
    </row>
    <row r="33" spans="1:2" x14ac:dyDescent="0.25">
      <c r="A33" s="73"/>
      <c r="B33" s="78"/>
    </row>
    <row r="34" spans="1:2" x14ac:dyDescent="0.25">
      <c r="A34" s="73" t="s">
        <v>3</v>
      </c>
      <c r="B34" s="78" t="s">
        <v>18</v>
      </c>
    </row>
    <row r="35" spans="1:2" ht="14.4" thickBot="1" x14ac:dyDescent="0.3">
      <c r="A35" s="70"/>
      <c r="B35" s="42"/>
    </row>
    <row r="36" spans="1:2" ht="15" thickTop="1" thickBot="1" x14ac:dyDescent="0.3">
      <c r="A36" s="71" t="s">
        <v>19</v>
      </c>
      <c r="B36" s="42"/>
    </row>
    <row r="37" spans="1:2" ht="13.95" customHeight="1" thickTop="1" x14ac:dyDescent="0.25">
      <c r="A37" s="69"/>
      <c r="B37" s="48"/>
    </row>
    <row r="38" spans="1:2" x14ac:dyDescent="0.25">
      <c r="A38" s="56" t="s">
        <v>3</v>
      </c>
      <c r="B38" s="79" t="s">
        <v>20</v>
      </c>
    </row>
    <row r="39" spans="1:2" x14ac:dyDescent="0.25">
      <c r="A39" s="56"/>
      <c r="B39" s="79"/>
    </row>
    <row r="40" spans="1:2" ht="28.5" customHeight="1" x14ac:dyDescent="0.25">
      <c r="A40" s="56" t="s">
        <v>3</v>
      </c>
      <c r="B40" s="79" t="s">
        <v>21</v>
      </c>
    </row>
    <row r="41" spans="1:2" x14ac:dyDescent="0.25">
      <c r="A41" s="56"/>
      <c r="B41" s="79"/>
    </row>
    <row r="42" spans="1:2" x14ac:dyDescent="0.25">
      <c r="A42" s="56" t="s">
        <v>3</v>
      </c>
      <c r="B42" s="80" t="s">
        <v>22</v>
      </c>
    </row>
    <row r="43" spans="1:2" ht="12.75" customHeight="1" x14ac:dyDescent="0.25">
      <c r="A43" s="56"/>
      <c r="B43" s="79"/>
    </row>
    <row r="44" spans="1:2" ht="30" customHeight="1" x14ac:dyDescent="0.25">
      <c r="A44" s="56" t="s">
        <v>3</v>
      </c>
      <c r="B44" s="79" t="s">
        <v>23</v>
      </c>
    </row>
    <row r="45" spans="1:2" x14ac:dyDescent="0.25">
      <c r="A45" s="56"/>
      <c r="B45" s="79"/>
    </row>
    <row r="46" spans="1:2" ht="26.4" x14ac:dyDescent="0.25">
      <c r="A46" s="56" t="s">
        <v>3</v>
      </c>
      <c r="B46" s="76" t="s">
        <v>24</v>
      </c>
    </row>
    <row r="47" spans="1:2" x14ac:dyDescent="0.25">
      <c r="A47" s="56"/>
      <c r="B47" s="76"/>
    </row>
    <row r="48" spans="1:2" x14ac:dyDescent="0.25">
      <c r="A48" s="56" t="s">
        <v>3</v>
      </c>
      <c r="B48" s="81" t="s">
        <v>25</v>
      </c>
    </row>
    <row r="49" spans="1:2" x14ac:dyDescent="0.25">
      <c r="A49" s="56"/>
      <c r="B49" s="76"/>
    </row>
    <row r="50" spans="1:2" x14ac:dyDescent="0.25">
      <c r="A50" s="56" t="s">
        <v>3</v>
      </c>
      <c r="B50" s="85" t="s">
        <v>26</v>
      </c>
    </row>
    <row r="51" spans="1:2" x14ac:dyDescent="0.25">
      <c r="A51" s="56" t="s">
        <v>3</v>
      </c>
      <c r="B51" s="82" t="s">
        <v>27</v>
      </c>
    </row>
    <row r="52" spans="1:2" x14ac:dyDescent="0.25">
      <c r="A52" s="56" t="s">
        <v>3</v>
      </c>
      <c r="B52" s="82" t="s">
        <v>28</v>
      </c>
    </row>
    <row r="53" spans="1:2" x14ac:dyDescent="0.25">
      <c r="A53" s="56" t="s">
        <v>3</v>
      </c>
      <c r="B53" s="82" t="s">
        <v>29</v>
      </c>
    </row>
    <row r="54" spans="1:2" x14ac:dyDescent="0.25">
      <c r="A54" s="56" t="s">
        <v>3</v>
      </c>
      <c r="B54" s="82" t="s">
        <v>30</v>
      </c>
    </row>
    <row r="55" spans="1:2" x14ac:dyDescent="0.25">
      <c r="A55" s="56" t="s">
        <v>3</v>
      </c>
      <c r="B55" s="82" t="s">
        <v>31</v>
      </c>
    </row>
    <row r="56" spans="1:2" x14ac:dyDescent="0.25">
      <c r="A56" s="56" t="s">
        <v>3</v>
      </c>
      <c r="B56" s="82" t="s">
        <v>32</v>
      </c>
    </row>
    <row r="57" spans="1:2" ht="17.7" customHeight="1" x14ac:dyDescent="0.25">
      <c r="A57" s="56" t="s">
        <v>3</v>
      </c>
      <c r="B57" s="82" t="s">
        <v>33</v>
      </c>
    </row>
    <row r="58" spans="1:2" x14ac:dyDescent="0.25">
      <c r="A58" s="56"/>
      <c r="B58" s="83"/>
    </row>
    <row r="59" spans="1:2" ht="39.6" x14ac:dyDescent="0.25">
      <c r="A59" s="56" t="s">
        <v>3</v>
      </c>
      <c r="B59" s="79" t="s">
        <v>34</v>
      </c>
    </row>
    <row r="60" spans="1:2" x14ac:dyDescent="0.25">
      <c r="A60" s="56"/>
      <c r="B60" s="79"/>
    </row>
    <row r="61" spans="1:2" ht="26.4" x14ac:dyDescent="0.25">
      <c r="A61" s="56" t="s">
        <v>3</v>
      </c>
      <c r="B61" s="87" t="s">
        <v>35</v>
      </c>
    </row>
    <row r="62" spans="1:2" x14ac:dyDescent="0.25">
      <c r="A62" s="56"/>
      <c r="B62" s="79"/>
    </row>
    <row r="63" spans="1:2" ht="28.95" customHeight="1" x14ac:dyDescent="0.25">
      <c r="A63" s="56" t="s">
        <v>3</v>
      </c>
      <c r="B63" s="99" t="s">
        <v>36</v>
      </c>
    </row>
    <row r="64" spans="1:2" x14ac:dyDescent="0.25">
      <c r="A64" s="56"/>
      <c r="B64" s="79"/>
    </row>
    <row r="65" spans="1:2" x14ac:dyDescent="0.25">
      <c r="A65" s="56" t="s">
        <v>3</v>
      </c>
      <c r="B65" s="81" t="s">
        <v>37</v>
      </c>
    </row>
    <row r="66" spans="1:2" x14ac:dyDescent="0.25">
      <c r="A66" s="56"/>
      <c r="B66" s="78"/>
    </row>
    <row r="67" spans="1:2" ht="39.6" x14ac:dyDescent="0.25">
      <c r="A67" s="56" t="s">
        <v>3</v>
      </c>
      <c r="B67" s="82" t="s">
        <v>38</v>
      </c>
    </row>
    <row r="68" spans="1:2" x14ac:dyDescent="0.25">
      <c r="A68" s="56"/>
      <c r="B68" s="78"/>
    </row>
    <row r="69" spans="1:2" ht="39.6" x14ac:dyDescent="0.25">
      <c r="A69" s="56" t="s">
        <v>3</v>
      </c>
      <c r="B69" s="76" t="s">
        <v>39</v>
      </c>
    </row>
    <row r="70" spans="1:2" x14ac:dyDescent="0.25">
      <c r="A70" s="72"/>
      <c r="B70" s="49"/>
    </row>
    <row r="71" spans="1:2" x14ac:dyDescent="0.25">
      <c r="A71" s="43"/>
      <c r="B71" s="4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70"/>
  <sheetViews>
    <sheetView tabSelected="1" zoomScale="117" zoomScaleNormal="117" workbookViewId="0">
      <selection activeCell="C6" sqref="C6"/>
    </sheetView>
  </sheetViews>
  <sheetFormatPr defaultColWidth="9.109375" defaultRowHeight="13.8" x14ac:dyDescent="0.25"/>
  <cols>
    <col min="1" max="1" width="5.109375" style="23" customWidth="1"/>
    <col min="2" max="2" width="44.88671875" style="23" customWidth="1"/>
    <col min="3" max="3" width="47.5546875" style="31" customWidth="1"/>
    <col min="4" max="4" width="44.88671875" style="23" customWidth="1"/>
    <col min="5" max="16384" width="9.109375" style="23"/>
  </cols>
  <sheetData>
    <row r="1" spans="1:26" ht="24" customHeight="1" x14ac:dyDescent="0.4">
      <c r="A1" s="115" t="s">
        <v>40</v>
      </c>
      <c r="B1" s="115"/>
      <c r="C1" s="115"/>
      <c r="D1" s="10"/>
      <c r="E1" s="10"/>
      <c r="F1" s="10"/>
      <c r="G1" s="10"/>
      <c r="H1" s="10"/>
      <c r="I1" s="10"/>
      <c r="J1" s="10"/>
      <c r="K1" s="10"/>
      <c r="L1" s="10"/>
      <c r="M1" s="10"/>
      <c r="N1" s="10"/>
      <c r="O1" s="10"/>
      <c r="P1" s="10"/>
      <c r="Q1" s="10"/>
      <c r="R1" s="10"/>
      <c r="S1" s="10"/>
      <c r="T1" s="10"/>
      <c r="U1" s="10"/>
      <c r="V1" s="10"/>
      <c r="W1" s="10"/>
      <c r="X1" s="10"/>
      <c r="Y1" s="10"/>
      <c r="Z1" s="10"/>
    </row>
    <row r="2" spans="1:26" s="61" customFormat="1" ht="13.5" customHeight="1" x14ac:dyDescent="0.3">
      <c r="A2" s="116" t="s">
        <v>2</v>
      </c>
      <c r="B2" s="117"/>
      <c r="C2" s="117"/>
      <c r="D2" s="10"/>
      <c r="E2" s="10"/>
      <c r="F2" s="10"/>
      <c r="G2" s="10"/>
      <c r="H2" s="10"/>
      <c r="I2" s="10"/>
      <c r="J2" s="10"/>
      <c r="K2" s="10"/>
      <c r="L2" s="10"/>
      <c r="M2" s="10"/>
      <c r="N2" s="10"/>
      <c r="O2" s="10"/>
      <c r="P2" s="10"/>
      <c r="Q2" s="10"/>
      <c r="R2" s="10"/>
      <c r="S2" s="10"/>
      <c r="T2" s="10"/>
      <c r="U2" s="10"/>
      <c r="V2" s="10"/>
      <c r="W2" s="10"/>
      <c r="X2" s="10"/>
      <c r="Y2" s="10"/>
      <c r="Z2" s="10"/>
    </row>
    <row r="3" spans="1:26" ht="15.75" customHeight="1" x14ac:dyDescent="0.3">
      <c r="A3" s="118" t="s">
        <v>41</v>
      </c>
      <c r="B3" s="118"/>
      <c r="C3" s="118"/>
      <c r="D3" s="10"/>
      <c r="E3" s="10"/>
      <c r="F3" s="10"/>
      <c r="G3" s="10"/>
      <c r="H3" s="10"/>
      <c r="I3" s="10"/>
      <c r="J3" s="10"/>
      <c r="K3" s="10"/>
      <c r="L3" s="10"/>
      <c r="M3" s="10"/>
      <c r="N3" s="10"/>
      <c r="O3" s="10"/>
      <c r="P3" s="10"/>
      <c r="Q3" s="10"/>
      <c r="R3" s="10"/>
      <c r="S3" s="10"/>
      <c r="T3" s="10"/>
      <c r="U3" s="10"/>
      <c r="V3" s="10"/>
      <c r="W3" s="10"/>
      <c r="X3" s="10"/>
      <c r="Y3" s="10"/>
      <c r="Z3" s="10"/>
    </row>
    <row r="4" spans="1:26" ht="15.6" x14ac:dyDescent="0.25">
      <c r="A4" s="125" t="s">
        <v>42</v>
      </c>
      <c r="B4" s="125"/>
      <c r="C4" s="125"/>
      <c r="D4" s="45"/>
    </row>
    <row r="5" spans="1:26" ht="11.25" customHeight="1" x14ac:dyDescent="0.25">
      <c r="A5" s="33"/>
      <c r="B5" s="33"/>
      <c r="C5" s="20"/>
    </row>
    <row r="6" spans="1:26" x14ac:dyDescent="0.25">
      <c r="A6" s="16">
        <v>1.1000000000000001</v>
      </c>
      <c r="B6" s="25" t="s">
        <v>43</v>
      </c>
      <c r="C6" s="25"/>
      <c r="D6" s="43" t="s">
        <v>753</v>
      </c>
    </row>
    <row r="7" spans="1:26" x14ac:dyDescent="0.25">
      <c r="A7" s="16">
        <f>MAX($A$2:A6)+0.1</f>
        <v>1.2000000000000002</v>
      </c>
      <c r="B7" s="25" t="s">
        <v>44</v>
      </c>
      <c r="C7" s="53"/>
    </row>
    <row r="8" spans="1:26" ht="28.5" customHeight="1" x14ac:dyDescent="0.25">
      <c r="A8" s="18">
        <v>1.3</v>
      </c>
      <c r="B8" s="100" t="s">
        <v>45</v>
      </c>
      <c r="C8" s="50"/>
      <c r="D8" s="93" t="s">
        <v>46</v>
      </c>
    </row>
    <row r="9" spans="1:26" ht="18" customHeight="1" x14ac:dyDescent="0.25">
      <c r="A9" s="16">
        <v>1.4</v>
      </c>
      <c r="B9" s="95" t="s">
        <v>47</v>
      </c>
      <c r="C9" s="53"/>
      <c r="E9" s="51"/>
    </row>
    <row r="10" spans="1:26" x14ac:dyDescent="0.25">
      <c r="A10" s="21">
        <v>1.5</v>
      </c>
      <c r="B10" s="96" t="s">
        <v>48</v>
      </c>
      <c r="C10" s="22"/>
    </row>
    <row r="11" spans="1:26" ht="39.6" x14ac:dyDescent="0.25">
      <c r="A11" s="16">
        <v>1.6</v>
      </c>
      <c r="B11" s="101" t="s">
        <v>49</v>
      </c>
      <c r="C11" s="98"/>
      <c r="D11" s="86"/>
    </row>
    <row r="12" spans="1:26" ht="27" customHeight="1" x14ac:dyDescent="0.25">
      <c r="A12" s="16">
        <v>1.7</v>
      </c>
      <c r="B12" s="109" t="s">
        <v>50</v>
      </c>
      <c r="C12" s="110"/>
    </row>
    <row r="13" spans="1:26" x14ac:dyDescent="0.25">
      <c r="A13" s="16"/>
      <c r="B13" s="109"/>
      <c r="C13" s="109"/>
    </row>
    <row r="14" spans="1:26" ht="14.4" thickBot="1" x14ac:dyDescent="0.3">
      <c r="A14" s="18"/>
      <c r="B14" s="18"/>
      <c r="C14" s="19"/>
    </row>
    <row r="15" spans="1:26" ht="27.75" customHeight="1" thickTop="1" thickBot="1" x14ac:dyDescent="0.3">
      <c r="A15" s="126" t="s">
        <v>51</v>
      </c>
      <c r="B15" s="127"/>
      <c r="C15" s="128"/>
      <c r="D15" s="45"/>
    </row>
    <row r="16" spans="1:26" ht="12.6" customHeight="1" thickTop="1" x14ac:dyDescent="0.25">
      <c r="A16" s="24"/>
      <c r="B16" s="30"/>
      <c r="C16" s="30"/>
    </row>
    <row r="17" spans="1:11" x14ac:dyDescent="0.25">
      <c r="A17" s="24">
        <v>2.1</v>
      </c>
      <c r="B17" s="52" t="s">
        <v>52</v>
      </c>
      <c r="C17" s="22"/>
      <c r="D17" s="86"/>
    </row>
    <row r="18" spans="1:11" ht="108" customHeight="1" x14ac:dyDescent="0.25">
      <c r="A18" s="24">
        <v>2.2000000000000002</v>
      </c>
      <c r="B18" s="88" t="s">
        <v>751</v>
      </c>
      <c r="C18" s="22"/>
      <c r="D18" s="94"/>
      <c r="E18" s="90"/>
      <c r="F18" s="90"/>
      <c r="G18" s="90"/>
      <c r="H18" s="90"/>
      <c r="I18" s="90"/>
      <c r="J18" s="90"/>
      <c r="K18" s="90"/>
    </row>
    <row r="19" spans="1:11" x14ac:dyDescent="0.25">
      <c r="A19" s="24"/>
      <c r="B19" s="26"/>
      <c r="C19" s="27"/>
      <c r="D19" s="89"/>
      <c r="E19" s="90"/>
      <c r="F19" s="90"/>
      <c r="G19" s="90"/>
      <c r="H19" s="90"/>
      <c r="I19" s="90"/>
      <c r="J19" s="90"/>
      <c r="K19" s="90"/>
    </row>
    <row r="20" spans="1:11" ht="16.2" customHeight="1" x14ac:dyDescent="0.25">
      <c r="A20" s="24"/>
      <c r="B20" s="28" t="s">
        <v>53</v>
      </c>
      <c r="C20" s="27"/>
    </row>
    <row r="21" spans="1:11" ht="18" customHeight="1" x14ac:dyDescent="0.25">
      <c r="A21" s="24">
        <v>2.2999999999999998</v>
      </c>
      <c r="B21" s="25" t="s">
        <v>54</v>
      </c>
      <c r="C21" s="22"/>
    </row>
    <row r="22" spans="1:11" ht="15" customHeight="1" x14ac:dyDescent="0.25">
      <c r="A22" s="24">
        <v>2.4</v>
      </c>
      <c r="B22" s="25" t="s">
        <v>55</v>
      </c>
      <c r="C22" s="22"/>
    </row>
    <row r="23" spans="1:11" ht="13.5" customHeight="1" x14ac:dyDescent="0.25">
      <c r="A23" s="24">
        <v>2.5</v>
      </c>
      <c r="B23" s="25" t="s">
        <v>56</v>
      </c>
      <c r="C23" s="22"/>
    </row>
    <row r="24" spans="1:11" ht="26.4" x14ac:dyDescent="0.25">
      <c r="A24" s="24">
        <v>2.6</v>
      </c>
      <c r="B24" s="88" t="s">
        <v>57</v>
      </c>
      <c r="C24" s="22" t="s">
        <v>749</v>
      </c>
    </row>
    <row r="25" spans="1:11" ht="14.25" customHeight="1" x14ac:dyDescent="0.25">
      <c r="A25" s="24">
        <v>2.7</v>
      </c>
      <c r="B25" s="29" t="s">
        <v>58</v>
      </c>
      <c r="C25" s="22" t="s">
        <v>749</v>
      </c>
    </row>
    <row r="26" spans="1:11" ht="12" customHeight="1" x14ac:dyDescent="0.25">
      <c r="A26" s="24">
        <v>2.8</v>
      </c>
      <c r="B26" s="29" t="s">
        <v>59</v>
      </c>
      <c r="C26" s="22"/>
    </row>
    <row r="27" spans="1:11" ht="13.5" customHeight="1" x14ac:dyDescent="0.25">
      <c r="A27" s="24"/>
      <c r="B27" s="26"/>
      <c r="C27" s="27"/>
    </row>
    <row r="28" spans="1:11" ht="15" customHeight="1" x14ac:dyDescent="0.25">
      <c r="A28" s="24"/>
      <c r="B28" s="28" t="s">
        <v>60</v>
      </c>
      <c r="C28" s="27"/>
    </row>
    <row r="29" spans="1:11" x14ac:dyDescent="0.25">
      <c r="A29" s="104">
        <v>2.9</v>
      </c>
      <c r="B29" s="25" t="s">
        <v>54</v>
      </c>
      <c r="C29" s="22"/>
    </row>
    <row r="30" spans="1:11" ht="15.9" customHeight="1" x14ac:dyDescent="0.25">
      <c r="A30" s="34">
        <v>2.1</v>
      </c>
      <c r="B30" s="25" t="s">
        <v>55</v>
      </c>
      <c r="C30" s="22"/>
    </row>
    <row r="31" spans="1:11" ht="15.9" customHeight="1" x14ac:dyDescent="0.25">
      <c r="A31" s="34">
        <v>2.11</v>
      </c>
      <c r="B31" s="25" t="s">
        <v>56</v>
      </c>
      <c r="C31" s="22"/>
    </row>
    <row r="32" spans="1:11" ht="26.4" x14ac:dyDescent="0.25">
      <c r="A32" s="34">
        <v>2.12</v>
      </c>
      <c r="B32" s="88" t="s">
        <v>57</v>
      </c>
      <c r="C32" s="22"/>
    </row>
    <row r="33" spans="1:6" ht="15.9" customHeight="1" x14ac:dyDescent="0.25">
      <c r="A33" s="34">
        <v>2.13</v>
      </c>
      <c r="B33" s="29" t="s">
        <v>58</v>
      </c>
      <c r="C33" s="22" t="s">
        <v>749</v>
      </c>
    </row>
    <row r="34" spans="1:6" ht="15.9" customHeight="1" x14ac:dyDescent="0.25">
      <c r="A34" s="34">
        <v>2.14</v>
      </c>
      <c r="B34" s="29" t="s">
        <v>59</v>
      </c>
      <c r="C34" s="22"/>
    </row>
    <row r="35" spans="1:6" ht="15.9" customHeight="1" x14ac:dyDescent="0.25">
      <c r="A35" s="34">
        <v>2.15</v>
      </c>
      <c r="B35" s="29" t="s">
        <v>61</v>
      </c>
      <c r="C35" s="22"/>
    </row>
    <row r="36" spans="1:6" ht="15.9" customHeight="1" x14ac:dyDescent="0.25">
      <c r="A36" s="34"/>
      <c r="B36" s="91"/>
      <c r="C36" s="27"/>
    </row>
    <row r="37" spans="1:6" x14ac:dyDescent="0.25">
      <c r="A37" s="24"/>
      <c r="B37" s="111" t="s">
        <v>62</v>
      </c>
      <c r="C37" s="111"/>
    </row>
    <row r="38" spans="1:6" x14ac:dyDescent="0.25">
      <c r="A38" s="102">
        <v>2.16</v>
      </c>
      <c r="B38" s="25" t="s">
        <v>63</v>
      </c>
      <c r="C38" s="22" t="s">
        <v>749</v>
      </c>
    </row>
    <row r="39" spans="1:6" x14ac:dyDescent="0.25">
      <c r="A39" s="102">
        <v>2.17</v>
      </c>
      <c r="B39" s="52" t="s">
        <v>64</v>
      </c>
      <c r="C39" s="22" t="s">
        <v>749</v>
      </c>
    </row>
    <row r="40" spans="1:6" ht="29.25" customHeight="1" x14ac:dyDescent="0.25">
      <c r="A40" s="102">
        <v>2.1800000000000002</v>
      </c>
      <c r="B40" s="25" t="s">
        <v>65</v>
      </c>
      <c r="C40" s="22"/>
    </row>
    <row r="41" spans="1:6" ht="28.5" customHeight="1" x14ac:dyDescent="0.25">
      <c r="A41" s="102">
        <v>2.19</v>
      </c>
      <c r="B41" s="92" t="s">
        <v>66</v>
      </c>
      <c r="C41" s="32"/>
    </row>
    <row r="42" spans="1:6" ht="15.75" customHeight="1" thickBot="1" x14ac:dyDescent="0.3"/>
    <row r="43" spans="1:6" ht="17.25" customHeight="1" x14ac:dyDescent="0.25">
      <c r="A43" s="126" t="s">
        <v>67</v>
      </c>
      <c r="B43" s="127"/>
      <c r="C43" s="128"/>
      <c r="D43" s="45"/>
    </row>
    <row r="44" spans="1:6" ht="12.75" customHeight="1" x14ac:dyDescent="0.3">
      <c r="A44" s="10"/>
      <c r="B44" s="30"/>
      <c r="C44" s="30"/>
    </row>
    <row r="45" spans="1:6" ht="25.5" customHeight="1" x14ac:dyDescent="0.25">
      <c r="A45" s="112" t="s">
        <v>68</v>
      </c>
      <c r="B45" s="113"/>
      <c r="C45" s="114"/>
    </row>
    <row r="46" spans="1:6" ht="14.25" customHeight="1" x14ac:dyDescent="0.25">
      <c r="A46" s="16"/>
      <c r="B46" s="16"/>
      <c r="C46" s="20"/>
    </row>
    <row r="47" spans="1:6" s="35" customFormat="1" ht="39.75" customHeight="1" x14ac:dyDescent="0.25">
      <c r="A47" s="24">
        <v>3.1</v>
      </c>
      <c r="B47" s="129" t="s">
        <v>750</v>
      </c>
      <c r="C47" s="130"/>
      <c r="D47" s="61"/>
      <c r="E47" s="23"/>
      <c r="F47" s="61"/>
    </row>
    <row r="48" spans="1:6" s="35" customFormat="1" x14ac:dyDescent="0.25">
      <c r="A48" s="24">
        <v>3.2</v>
      </c>
      <c r="B48" s="109" t="s">
        <v>69</v>
      </c>
      <c r="C48" s="110"/>
    </row>
    <row r="49" spans="1:4" ht="14.25" customHeight="1" x14ac:dyDescent="0.25">
      <c r="A49" s="17">
        <v>3.3</v>
      </c>
      <c r="B49" s="109" t="s">
        <v>70</v>
      </c>
      <c r="C49" s="110"/>
    </row>
    <row r="50" spans="1:4" ht="14.4" thickBot="1" x14ac:dyDescent="0.3">
      <c r="A50" s="17"/>
      <c r="B50" s="17"/>
      <c r="C50" s="20"/>
    </row>
    <row r="51" spans="1:4" ht="16.8" thickTop="1" thickBot="1" x14ac:dyDescent="0.3">
      <c r="A51" s="126" t="s">
        <v>71</v>
      </c>
      <c r="B51" s="127"/>
      <c r="C51" s="128"/>
      <c r="D51" s="45"/>
    </row>
    <row r="52" spans="1:4" ht="16.2" thickTop="1" x14ac:dyDescent="0.3">
      <c r="A52" s="54"/>
      <c r="B52" s="10"/>
      <c r="C52" s="10"/>
      <c r="D52" s="45"/>
    </row>
    <row r="53" spans="1:4" ht="27.75" customHeight="1" x14ac:dyDescent="0.25">
      <c r="A53" s="17">
        <v>4.0999999999999996</v>
      </c>
      <c r="B53" s="121" t="s">
        <v>752</v>
      </c>
      <c r="C53" s="122"/>
    </row>
    <row r="54" spans="1:4" ht="48" customHeight="1" x14ac:dyDescent="0.25">
      <c r="A54" s="17">
        <v>4.2</v>
      </c>
      <c r="B54" s="121" t="s">
        <v>72</v>
      </c>
      <c r="C54" s="122"/>
    </row>
    <row r="55" spans="1:4" ht="76.5" customHeight="1" x14ac:dyDescent="0.25">
      <c r="A55" s="17">
        <v>4.3</v>
      </c>
      <c r="B55" s="123" t="s">
        <v>73</v>
      </c>
      <c r="C55" s="124"/>
    </row>
    <row r="56" spans="1:4" ht="75" customHeight="1" x14ac:dyDescent="0.25">
      <c r="A56" s="17">
        <v>4.4000000000000004</v>
      </c>
      <c r="B56" s="121" t="s">
        <v>754</v>
      </c>
      <c r="C56" s="122"/>
    </row>
    <row r="57" spans="1:4" ht="15.75" customHeight="1" x14ac:dyDescent="0.25">
      <c r="A57" s="17">
        <v>4.5</v>
      </c>
      <c r="B57" s="121" t="s">
        <v>74</v>
      </c>
      <c r="C57" s="122"/>
    </row>
    <row r="58" spans="1:4" x14ac:dyDescent="0.25">
      <c r="A58" s="17"/>
      <c r="B58" s="36"/>
      <c r="C58" s="23"/>
    </row>
    <row r="59" spans="1:4" ht="16.8" thickTop="1" thickBot="1" x14ac:dyDescent="0.3">
      <c r="A59" s="126" t="s">
        <v>75</v>
      </c>
      <c r="B59" s="127"/>
      <c r="C59" s="128"/>
      <c r="D59" s="45"/>
    </row>
    <row r="60" spans="1:4" ht="15" thickTop="1" thickBot="1" x14ac:dyDescent="0.3">
      <c r="A60" s="17"/>
      <c r="B60" s="36"/>
      <c r="C60" s="20"/>
    </row>
    <row r="61" spans="1:4" ht="14.4" thickBot="1" x14ac:dyDescent="0.3">
      <c r="A61" s="17">
        <v>5.0999999999999996</v>
      </c>
      <c r="B61" s="119" t="s">
        <v>76</v>
      </c>
      <c r="C61" s="120"/>
    </row>
    <row r="62" spans="1:4" ht="32.25" customHeight="1" x14ac:dyDescent="0.25">
      <c r="A62" s="17"/>
      <c r="B62" s="105" t="s">
        <v>77</v>
      </c>
      <c r="C62" s="106"/>
    </row>
    <row r="63" spans="1:4" x14ac:dyDescent="0.25">
      <c r="A63" s="17"/>
      <c r="B63" s="105" t="s">
        <v>78</v>
      </c>
      <c r="C63" s="106"/>
    </row>
    <row r="64" spans="1:4" x14ac:dyDescent="0.25">
      <c r="B64" s="105"/>
      <c r="C64" s="106"/>
    </row>
    <row r="65" spans="1:3" s="38" customFormat="1" ht="13.2" x14ac:dyDescent="0.25">
      <c r="A65" s="37"/>
      <c r="B65" s="105" t="s">
        <v>77</v>
      </c>
      <c r="C65" s="106"/>
    </row>
    <row r="66" spans="1:3" ht="11.25" customHeight="1" x14ac:dyDescent="0.25">
      <c r="A66" s="39"/>
      <c r="B66" s="105" t="s">
        <v>79</v>
      </c>
      <c r="C66" s="106"/>
    </row>
    <row r="67" spans="1:3" x14ac:dyDescent="0.25">
      <c r="A67" s="39"/>
      <c r="B67" s="105"/>
      <c r="C67" s="106"/>
    </row>
    <row r="68" spans="1:3" x14ac:dyDescent="0.25">
      <c r="B68" s="107"/>
      <c r="C68" s="108"/>
    </row>
    <row r="69" spans="1:3" x14ac:dyDescent="0.25">
      <c r="B69" s="105" t="s">
        <v>80</v>
      </c>
      <c r="C69" s="106"/>
    </row>
    <row r="70" spans="1:3" ht="14.4" thickBot="1" x14ac:dyDescent="0.3">
      <c r="B70" s="67"/>
      <c r="C70" s="68"/>
    </row>
  </sheetData>
  <mergeCells count="29">
    <mergeCell ref="A1:C1"/>
    <mergeCell ref="A2:C2"/>
    <mergeCell ref="A3:C3"/>
    <mergeCell ref="B61:C61"/>
    <mergeCell ref="B53:C53"/>
    <mergeCell ref="B54:C54"/>
    <mergeCell ref="B55:C55"/>
    <mergeCell ref="B56:C56"/>
    <mergeCell ref="B57:C57"/>
    <mergeCell ref="A4:C4"/>
    <mergeCell ref="A15:C15"/>
    <mergeCell ref="A43:C43"/>
    <mergeCell ref="A51:C51"/>
    <mergeCell ref="A59:C59"/>
    <mergeCell ref="B49:C49"/>
    <mergeCell ref="B47:C47"/>
    <mergeCell ref="B48:C48"/>
    <mergeCell ref="B12:C12"/>
    <mergeCell ref="B37:C37"/>
    <mergeCell ref="A45:C45"/>
    <mergeCell ref="B13:C13"/>
    <mergeCell ref="B67:C67"/>
    <mergeCell ref="B68:C68"/>
    <mergeCell ref="B69:C69"/>
    <mergeCell ref="B62:C62"/>
    <mergeCell ref="B63:C63"/>
    <mergeCell ref="B64:C64"/>
    <mergeCell ref="B65:C65"/>
    <mergeCell ref="B66:C66"/>
  </mergeCells>
  <dataValidations count="4">
    <dataValidation type="list" allowBlank="1" showInputMessage="1" showErrorMessage="1" sqref="C6" xr:uid="{00000000-0002-0000-0100-000000000000}">
      <formula1>"Preapproval,Request for Funding,Change in Request,Change in OUSF Funding End Date"</formula1>
    </dataValidation>
    <dataValidation type="list" allowBlank="1" showInputMessage="1" showErrorMessage="1" sqref="C11" xr:uid="{00000000-0002-0000-0100-000001000000}">
      <formula1>"Yes,No"</formula1>
    </dataValidation>
    <dataValidation type="list" allowBlank="1" showInputMessage="1" showErrorMessage="1" sqref="C19" xr:uid="{37E10603-2058-4A0C-8E32-025F8C9AABF0}">
      <formula1>"Less than 50000,Greater than or equal to 50000"</formula1>
    </dataValidation>
    <dataValidation type="list" allowBlank="1" showInputMessage="1" showErrorMessage="1" sqref="C24 C25 C32 C33 C38 C39" xr:uid="{31AE7EB3-0120-4F87-ACED-3B8521D2DBF3}">
      <formula1>"Yes/No,Yes,No"</formula1>
    </dataValidation>
  </dataValidations>
  <pageMargins left="0.25" right="0.25" top="0.61875000000000002" bottom="0.69299999999999995" header="0.3" footer="0.3"/>
  <pageSetup scale="99" fitToHeight="0" orientation="portrait" r:id="rId1"/>
  <headerFooter differentFirst="1">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299"/>
  <sheetViews>
    <sheetView topLeftCell="A40" zoomScale="150" zoomScaleNormal="150" workbookViewId="0">
      <selection activeCell="B53" sqref="B53"/>
    </sheetView>
  </sheetViews>
  <sheetFormatPr defaultRowHeight="14.4" x14ac:dyDescent="0.3"/>
  <cols>
    <col min="1" max="1" width="39.109375" customWidth="1"/>
    <col min="2" max="2" width="33.6640625" customWidth="1"/>
    <col min="3" max="3" width="15" customWidth="1"/>
  </cols>
  <sheetData>
    <row r="1" spans="1:6" x14ac:dyDescent="0.3">
      <c r="A1" s="10"/>
      <c r="B1" s="9" t="s">
        <v>81</v>
      </c>
      <c r="C1" s="10"/>
      <c r="D1" s="10" t="s">
        <v>82</v>
      </c>
      <c r="E1" s="10"/>
      <c r="F1" s="10"/>
    </row>
    <row r="2" spans="1:6" x14ac:dyDescent="0.3">
      <c r="A2" s="10"/>
      <c r="B2" s="5" t="str">
        <f>dfltPurpose</f>
        <v>Choose the purpose of the Affidavit =======&gt; (use down-pointing arrow to the right to choose)</v>
      </c>
      <c r="C2" s="10"/>
      <c r="D2" s="10">
        <v>1</v>
      </c>
      <c r="E2" s="10"/>
      <c r="F2" s="10" t="s">
        <v>83</v>
      </c>
    </row>
    <row r="3" spans="1:6" x14ac:dyDescent="0.3">
      <c r="A3" s="9" t="s">
        <v>84</v>
      </c>
      <c r="B3" s="3" t="s">
        <v>85</v>
      </c>
      <c r="C3" s="10"/>
      <c r="D3" s="10">
        <v>2</v>
      </c>
      <c r="E3" s="10"/>
      <c r="F3" s="10" t="s">
        <v>86</v>
      </c>
    </row>
    <row r="4" spans="1:6" x14ac:dyDescent="0.3">
      <c r="A4" s="9" t="s">
        <v>87</v>
      </c>
      <c r="B4" s="3" t="s">
        <v>88</v>
      </c>
      <c r="C4" s="10"/>
      <c r="D4" s="10">
        <v>3</v>
      </c>
      <c r="E4" s="10"/>
      <c r="F4" s="10" t="s">
        <v>89</v>
      </c>
    </row>
    <row r="5" spans="1:6" x14ac:dyDescent="0.3">
      <c r="A5" s="9" t="s">
        <v>90</v>
      </c>
      <c r="B5" s="3" t="s">
        <v>91</v>
      </c>
      <c r="C5" s="10"/>
      <c r="D5" s="10">
        <v>4</v>
      </c>
      <c r="E5" s="10"/>
      <c r="F5" s="10" t="s">
        <v>92</v>
      </c>
    </row>
    <row r="6" spans="1:6" x14ac:dyDescent="0.3">
      <c r="A6" s="10"/>
      <c r="B6" s="10"/>
      <c r="C6" s="10"/>
      <c r="D6" s="10">
        <v>5</v>
      </c>
      <c r="E6" s="10"/>
      <c r="F6" s="10" t="s">
        <v>93</v>
      </c>
    </row>
    <row r="7" spans="1:6" x14ac:dyDescent="0.3">
      <c r="A7" s="10"/>
      <c r="B7" s="9" t="s">
        <v>94</v>
      </c>
      <c r="C7" s="10"/>
      <c r="D7" s="10">
        <v>6</v>
      </c>
      <c r="E7" s="10"/>
      <c r="F7" s="10" t="s">
        <v>95</v>
      </c>
    </row>
    <row r="8" spans="1:6" x14ac:dyDescent="0.3">
      <c r="A8" s="10"/>
      <c r="B8" s="5" t="str">
        <f>dfltYesNo</f>
        <v>Choose Yes or No  =======&gt;</v>
      </c>
      <c r="C8" s="10"/>
      <c r="D8" s="10">
        <v>7</v>
      </c>
      <c r="E8" s="10"/>
      <c r="F8" s="10" t="s">
        <v>96</v>
      </c>
    </row>
    <row r="9" spans="1:6" x14ac:dyDescent="0.3">
      <c r="A9" s="9" t="s">
        <v>97</v>
      </c>
      <c r="B9" s="3" t="s">
        <v>98</v>
      </c>
      <c r="C9" s="10"/>
      <c r="D9" s="10"/>
      <c r="E9" s="10"/>
      <c r="F9" s="10"/>
    </row>
    <row r="10" spans="1:6" x14ac:dyDescent="0.3">
      <c r="A10" s="9" t="s">
        <v>99</v>
      </c>
      <c r="B10" s="3" t="s">
        <v>100</v>
      </c>
      <c r="C10" s="10"/>
      <c r="D10" s="10"/>
      <c r="E10" s="10"/>
      <c r="F10" s="10"/>
    </row>
    <row r="12" spans="1:6" x14ac:dyDescent="0.3">
      <c r="A12" s="10"/>
      <c r="B12" s="9" t="s">
        <v>101</v>
      </c>
      <c r="C12" s="10"/>
      <c r="D12" s="10"/>
      <c r="E12" s="10"/>
      <c r="F12" s="10"/>
    </row>
    <row r="13" spans="1:6" x14ac:dyDescent="0.3">
      <c r="A13" s="10"/>
      <c r="B13" s="5" t="str">
        <f>dfltYesNoNA</f>
        <v>Choose Yes, No, or Not Applicable  =======&gt;</v>
      </c>
      <c r="C13" s="10"/>
      <c r="D13" s="10"/>
      <c r="E13" s="10"/>
      <c r="F13" s="10"/>
    </row>
    <row r="14" spans="1:6" x14ac:dyDescent="0.3">
      <c r="A14" s="10"/>
      <c r="B14" s="5" t="str">
        <f>xYes</f>
        <v>Yes</v>
      </c>
      <c r="C14" s="10"/>
      <c r="D14" s="10"/>
      <c r="E14" s="10"/>
      <c r="F14" s="10"/>
    </row>
    <row r="15" spans="1:6" x14ac:dyDescent="0.3">
      <c r="A15" s="10"/>
      <c r="B15" s="5" t="str">
        <f>xNo</f>
        <v>No</v>
      </c>
      <c r="C15" s="10"/>
      <c r="D15" s="10"/>
      <c r="E15" s="10"/>
      <c r="F15" s="10"/>
    </row>
    <row r="16" spans="1:6" x14ac:dyDescent="0.3">
      <c r="A16" s="10"/>
      <c r="B16" s="5" t="str">
        <f>xNApp</f>
        <v>Not Applicable</v>
      </c>
      <c r="C16" s="10"/>
      <c r="D16" s="10"/>
      <c r="E16" s="10"/>
      <c r="F16" s="10"/>
    </row>
    <row r="18" spans="1:2" x14ac:dyDescent="0.3">
      <c r="A18" s="10"/>
      <c r="B18" s="9" t="s">
        <v>102</v>
      </c>
    </row>
    <row r="19" spans="1:2" x14ac:dyDescent="0.3">
      <c r="A19" s="10"/>
      <c r="B19" s="5" t="str">
        <f>dfltBWUnits</f>
        <v>Choose Mbps or Gbps for bandwidth unit    =======&gt;</v>
      </c>
    </row>
    <row r="20" spans="1:2" x14ac:dyDescent="0.3">
      <c r="A20" s="10"/>
      <c r="B20" s="3" t="s">
        <v>103</v>
      </c>
    </row>
    <row r="21" spans="1:2" x14ac:dyDescent="0.3">
      <c r="A21" s="10"/>
      <c r="B21" s="3" t="s">
        <v>104</v>
      </c>
    </row>
    <row r="23" spans="1:2" x14ac:dyDescent="0.3">
      <c r="A23" s="10"/>
      <c r="B23" s="9" t="s">
        <v>105</v>
      </c>
    </row>
    <row r="24" spans="1:2" x14ac:dyDescent="0.3">
      <c r="A24" s="10"/>
      <c r="B24" s="5" t="str">
        <f>dfltAttach</f>
        <v>Choose Included, Not Applicable, or Not Submitted    =======&gt;</v>
      </c>
    </row>
    <row r="25" spans="1:2" x14ac:dyDescent="0.3">
      <c r="A25" s="9" t="s">
        <v>106</v>
      </c>
      <c r="B25" s="3" t="s">
        <v>107</v>
      </c>
    </row>
    <row r="26" spans="1:2" x14ac:dyDescent="0.3">
      <c r="A26" s="9" t="s">
        <v>108</v>
      </c>
      <c r="B26" s="3" t="s">
        <v>109</v>
      </c>
    </row>
    <row r="27" spans="1:2" x14ac:dyDescent="0.3">
      <c r="A27" s="9" t="s">
        <v>110</v>
      </c>
      <c r="B27" s="3" t="s">
        <v>111</v>
      </c>
    </row>
    <row r="29" spans="1:2" x14ac:dyDescent="0.3">
      <c r="A29" s="10"/>
      <c r="B29" s="9" t="s">
        <v>112</v>
      </c>
    </row>
    <row r="30" spans="1:2" x14ac:dyDescent="0.3">
      <c r="A30" s="10"/>
      <c r="B30" s="5" t="str">
        <f>dfltLibPop</f>
        <v>Choose the value from the list or enter the population =======&gt;</v>
      </c>
    </row>
    <row r="31" spans="1:2" x14ac:dyDescent="0.3">
      <c r="A31" s="10" t="s">
        <v>113</v>
      </c>
      <c r="B31" s="3" t="s">
        <v>114</v>
      </c>
    </row>
    <row r="32" spans="1:2" x14ac:dyDescent="0.3">
      <c r="A32" s="10" t="s">
        <v>115</v>
      </c>
      <c r="B32" s="3" t="s">
        <v>116</v>
      </c>
    </row>
    <row r="34" spans="1:2" x14ac:dyDescent="0.3">
      <c r="A34" s="9" t="s">
        <v>117</v>
      </c>
      <c r="B34" s="3" t="s">
        <v>118</v>
      </c>
    </row>
    <row r="35" spans="1:2" x14ac:dyDescent="0.3">
      <c r="A35" s="9" t="s">
        <v>119</v>
      </c>
      <c r="B35" s="3" t="s">
        <v>120</v>
      </c>
    </row>
    <row r="36" spans="1:2" x14ac:dyDescent="0.3">
      <c r="A36" s="9" t="s">
        <v>121</v>
      </c>
      <c r="B36" s="3" t="s">
        <v>122</v>
      </c>
    </row>
    <row r="37" spans="1:2" x14ac:dyDescent="0.3">
      <c r="A37" s="9" t="s">
        <v>123</v>
      </c>
      <c r="B37" s="3" t="s">
        <v>124</v>
      </c>
    </row>
    <row r="38" spans="1:2" x14ac:dyDescent="0.3">
      <c r="A38" s="9" t="s">
        <v>125</v>
      </c>
      <c r="B38" s="3" t="s">
        <v>126</v>
      </c>
    </row>
    <row r="39" spans="1:2" x14ac:dyDescent="0.3">
      <c r="A39" s="9" t="s">
        <v>127</v>
      </c>
      <c r="B39" s="3" t="s">
        <v>128</v>
      </c>
    </row>
    <row r="40" spans="1:2" x14ac:dyDescent="0.3">
      <c r="A40" s="9" t="s">
        <v>129</v>
      </c>
      <c r="B40" s="3" t="s">
        <v>130</v>
      </c>
    </row>
    <row r="41" spans="1:2" x14ac:dyDescent="0.3">
      <c r="A41" s="9" t="s">
        <v>131</v>
      </c>
      <c r="B41" s="3" t="s">
        <v>132</v>
      </c>
    </row>
    <row r="42" spans="1:2" x14ac:dyDescent="0.3">
      <c r="A42" s="9" t="s">
        <v>133</v>
      </c>
      <c r="B42" s="3" t="s">
        <v>134</v>
      </c>
    </row>
    <row r="43" spans="1:2" x14ac:dyDescent="0.3">
      <c r="A43" s="9" t="s">
        <v>135</v>
      </c>
      <c r="B43" s="3" t="s">
        <v>136</v>
      </c>
    </row>
    <row r="44" spans="1:2" s="8" customFormat="1" x14ac:dyDescent="0.3">
      <c r="A44" s="9" t="s">
        <v>137</v>
      </c>
      <c r="B44" s="3" t="s">
        <v>138</v>
      </c>
    </row>
    <row r="46" spans="1:2" x14ac:dyDescent="0.3">
      <c r="A46" s="10"/>
      <c r="B46" s="9" t="s">
        <v>139</v>
      </c>
    </row>
    <row r="47" spans="1:2" x14ac:dyDescent="0.3">
      <c r="A47" s="10"/>
      <c r="B47" s="5" t="str">
        <f>dfltFundingYear</f>
        <v>Choose the Funding Year  =======&gt;</v>
      </c>
    </row>
    <row r="48" spans="1:2" x14ac:dyDescent="0.3">
      <c r="A48" s="9" t="s">
        <v>140</v>
      </c>
      <c r="B48" s="3" t="s">
        <v>141</v>
      </c>
    </row>
    <row r="49" spans="1:3" x14ac:dyDescent="0.3">
      <c r="A49" s="9" t="s">
        <v>142</v>
      </c>
      <c r="B49" s="3" t="s">
        <v>143</v>
      </c>
      <c r="C49" s="10"/>
    </row>
    <row r="50" spans="1:3" x14ac:dyDescent="0.3">
      <c r="A50" s="9" t="s">
        <v>144</v>
      </c>
      <c r="B50" s="3" t="s">
        <v>145</v>
      </c>
      <c r="C50" s="10"/>
    </row>
    <row r="51" spans="1:3" x14ac:dyDescent="0.3">
      <c r="A51" s="9"/>
      <c r="B51" s="3" t="s">
        <v>146</v>
      </c>
      <c r="C51" s="10"/>
    </row>
    <row r="52" spans="1:3" x14ac:dyDescent="0.3">
      <c r="A52" s="9" t="s">
        <v>147</v>
      </c>
      <c r="B52" s="3" t="s">
        <v>148</v>
      </c>
      <c r="C52" s="10"/>
    </row>
    <row r="53" spans="1:3" x14ac:dyDescent="0.3">
      <c r="A53" s="9" t="s">
        <v>149</v>
      </c>
      <c r="B53" s="3" t="s">
        <v>150</v>
      </c>
      <c r="C53" s="10"/>
    </row>
    <row r="54" spans="1:3" s="8" customFormat="1" x14ac:dyDescent="0.3">
      <c r="A54" s="10"/>
      <c r="B54" s="10"/>
      <c r="C54" s="10"/>
    </row>
    <row r="55" spans="1:3" s="8" customFormat="1" x14ac:dyDescent="0.3">
      <c r="A55" s="10"/>
      <c r="B55" s="9" t="s">
        <v>151</v>
      </c>
      <c r="C55" s="10"/>
    </row>
    <row r="56" spans="1:3" s="8" customFormat="1" x14ac:dyDescent="0.3">
      <c r="A56" s="10"/>
      <c r="B56" s="5" t="str">
        <f>dfltRFP</f>
        <v>Choose No RFP, Internet access only RFP, WAN only RFP, Internet Access and WAN RFP =======&gt;</v>
      </c>
      <c r="C56" s="10"/>
    </row>
    <row r="57" spans="1:3" s="8" customFormat="1" x14ac:dyDescent="0.3">
      <c r="A57" s="9" t="s">
        <v>152</v>
      </c>
      <c r="B57" s="3" t="s">
        <v>153</v>
      </c>
      <c r="C57" s="10"/>
    </row>
    <row r="58" spans="1:3" s="8" customFormat="1" x14ac:dyDescent="0.3">
      <c r="A58" s="9" t="s">
        <v>154</v>
      </c>
      <c r="B58" s="3" t="s">
        <v>155</v>
      </c>
      <c r="C58" s="10"/>
    </row>
    <row r="59" spans="1:3" s="8" customFormat="1" x14ac:dyDescent="0.3">
      <c r="A59" s="9" t="s">
        <v>156</v>
      </c>
      <c r="B59" s="3" t="s">
        <v>157</v>
      </c>
      <c r="C59" s="10"/>
    </row>
    <row r="60" spans="1:3" s="8" customFormat="1" x14ac:dyDescent="0.3">
      <c r="A60" s="9" t="s">
        <v>158</v>
      </c>
      <c r="B60" s="3" t="s">
        <v>159</v>
      </c>
      <c r="C60" s="10"/>
    </row>
    <row r="61" spans="1:3" s="8" customFormat="1" x14ac:dyDescent="0.3">
      <c r="A61" s="10"/>
      <c r="B61" s="10"/>
      <c r="C61" s="10"/>
    </row>
    <row r="62" spans="1:3" s="8" customFormat="1" x14ac:dyDescent="0.3">
      <c r="A62" s="10"/>
      <c r="B62" s="10"/>
      <c r="C62" s="10"/>
    </row>
    <row r="64" spans="1:3" x14ac:dyDescent="0.3">
      <c r="A64" s="7" t="s">
        <v>160</v>
      </c>
      <c r="B64" s="10" t="s">
        <v>161</v>
      </c>
      <c r="C64" s="10" t="s">
        <v>162</v>
      </c>
    </row>
    <row r="65" spans="1:2" x14ac:dyDescent="0.3">
      <c r="A65" s="5" t="str">
        <f>dfltLibrary</f>
        <v>Choose the system or library name from the list (system names are at end of list) =======&gt;</v>
      </c>
      <c r="B65" s="10" t="s">
        <v>163</v>
      </c>
    </row>
    <row r="66" spans="1:2" x14ac:dyDescent="0.3">
      <c r="A66" s="10" t="s">
        <v>164</v>
      </c>
      <c r="B66" s="10" t="s">
        <v>165</v>
      </c>
    </row>
    <row r="67" spans="1:2" x14ac:dyDescent="0.3">
      <c r="A67" s="10" t="s">
        <v>166</v>
      </c>
      <c r="B67" s="10" t="s">
        <v>167</v>
      </c>
    </row>
    <row r="68" spans="1:2" x14ac:dyDescent="0.3">
      <c r="A68" s="10" t="s">
        <v>168</v>
      </c>
      <c r="B68" s="10" t="s">
        <v>169</v>
      </c>
    </row>
    <row r="69" spans="1:2" x14ac:dyDescent="0.3">
      <c r="A69" s="10" t="s">
        <v>170</v>
      </c>
      <c r="B69" s="10" t="s">
        <v>171</v>
      </c>
    </row>
    <row r="70" spans="1:2" x14ac:dyDescent="0.3">
      <c r="A70" s="10" t="s">
        <v>172</v>
      </c>
      <c r="B70" s="10" t="s">
        <v>173</v>
      </c>
    </row>
    <row r="71" spans="1:2" x14ac:dyDescent="0.3">
      <c r="A71" s="10" t="s">
        <v>174</v>
      </c>
      <c r="B71" s="10" t="s">
        <v>175</v>
      </c>
    </row>
    <row r="72" spans="1:2" x14ac:dyDescent="0.3">
      <c r="A72" s="10" t="s">
        <v>176</v>
      </c>
      <c r="B72" s="10" t="s">
        <v>177</v>
      </c>
    </row>
    <row r="73" spans="1:2" x14ac:dyDescent="0.3">
      <c r="A73" s="10" t="s">
        <v>178</v>
      </c>
      <c r="B73" s="10" t="s">
        <v>179</v>
      </c>
    </row>
    <row r="74" spans="1:2" x14ac:dyDescent="0.3">
      <c r="A74" s="10" t="s">
        <v>180</v>
      </c>
      <c r="B74" s="10" t="s">
        <v>181</v>
      </c>
    </row>
    <row r="75" spans="1:2" x14ac:dyDescent="0.3">
      <c r="A75" s="10" t="s">
        <v>182</v>
      </c>
      <c r="B75" s="10" t="s">
        <v>183</v>
      </c>
    </row>
    <row r="76" spans="1:2" x14ac:dyDescent="0.3">
      <c r="A76" s="10" t="s">
        <v>184</v>
      </c>
      <c r="B76" s="10" t="s">
        <v>185</v>
      </c>
    </row>
    <row r="77" spans="1:2" x14ac:dyDescent="0.3">
      <c r="A77" s="10" t="s">
        <v>186</v>
      </c>
      <c r="B77" s="10" t="s">
        <v>187</v>
      </c>
    </row>
    <row r="78" spans="1:2" x14ac:dyDescent="0.3">
      <c r="A78" s="10" t="s">
        <v>188</v>
      </c>
      <c r="B78" s="10" t="s">
        <v>189</v>
      </c>
    </row>
    <row r="79" spans="1:2" x14ac:dyDescent="0.3">
      <c r="A79" s="10" t="s">
        <v>190</v>
      </c>
      <c r="B79" s="10" t="s">
        <v>191</v>
      </c>
    </row>
    <row r="80" spans="1:2" x14ac:dyDescent="0.3">
      <c r="A80" s="10" t="s">
        <v>192</v>
      </c>
      <c r="B80" s="10" t="s">
        <v>193</v>
      </c>
    </row>
    <row r="81" spans="1:2" x14ac:dyDescent="0.3">
      <c r="A81" s="10" t="s">
        <v>194</v>
      </c>
      <c r="B81" s="10" t="s">
        <v>195</v>
      </c>
    </row>
    <row r="82" spans="1:2" x14ac:dyDescent="0.3">
      <c r="A82" s="10" t="s">
        <v>196</v>
      </c>
      <c r="B82" s="10" t="s">
        <v>197</v>
      </c>
    </row>
    <row r="83" spans="1:2" x14ac:dyDescent="0.3">
      <c r="A83" s="10" t="s">
        <v>198</v>
      </c>
      <c r="B83" s="10" t="s">
        <v>199</v>
      </c>
    </row>
    <row r="84" spans="1:2" x14ac:dyDescent="0.3">
      <c r="A84" s="10" t="s">
        <v>200</v>
      </c>
      <c r="B84" s="10" t="s">
        <v>201</v>
      </c>
    </row>
    <row r="85" spans="1:2" x14ac:dyDescent="0.3">
      <c r="A85" s="10" t="s">
        <v>202</v>
      </c>
      <c r="B85" s="10" t="s">
        <v>203</v>
      </c>
    </row>
    <row r="86" spans="1:2" x14ac:dyDescent="0.3">
      <c r="A86" s="10" t="s">
        <v>204</v>
      </c>
      <c r="B86" s="10" t="s">
        <v>205</v>
      </c>
    </row>
    <row r="87" spans="1:2" x14ac:dyDescent="0.3">
      <c r="A87" s="10" t="s">
        <v>206</v>
      </c>
      <c r="B87" s="10" t="s">
        <v>207</v>
      </c>
    </row>
    <row r="88" spans="1:2" x14ac:dyDescent="0.3">
      <c r="A88" s="10" t="s">
        <v>208</v>
      </c>
      <c r="B88" s="10" t="s">
        <v>209</v>
      </c>
    </row>
    <row r="89" spans="1:2" x14ac:dyDescent="0.3">
      <c r="A89" s="10" t="s">
        <v>210</v>
      </c>
      <c r="B89" s="10" t="s">
        <v>211</v>
      </c>
    </row>
    <row r="90" spans="1:2" x14ac:dyDescent="0.3">
      <c r="A90" s="10" t="s">
        <v>212</v>
      </c>
      <c r="B90" s="10" t="s">
        <v>213</v>
      </c>
    </row>
    <row r="91" spans="1:2" x14ac:dyDescent="0.3">
      <c r="A91" s="10" t="s">
        <v>214</v>
      </c>
      <c r="B91" s="10" t="s">
        <v>215</v>
      </c>
    </row>
    <row r="92" spans="1:2" x14ac:dyDescent="0.3">
      <c r="A92" s="10" t="s">
        <v>216</v>
      </c>
      <c r="B92" s="10" t="s">
        <v>217</v>
      </c>
    </row>
    <row r="93" spans="1:2" x14ac:dyDescent="0.3">
      <c r="A93" s="10" t="s">
        <v>218</v>
      </c>
      <c r="B93" s="10" t="s">
        <v>219</v>
      </c>
    </row>
    <row r="94" spans="1:2" x14ac:dyDescent="0.3">
      <c r="A94" s="10" t="s">
        <v>220</v>
      </c>
      <c r="B94" s="10" t="s">
        <v>221</v>
      </c>
    </row>
    <row r="95" spans="1:2" x14ac:dyDescent="0.3">
      <c r="A95" s="10" t="s">
        <v>222</v>
      </c>
      <c r="B95" s="10" t="s">
        <v>223</v>
      </c>
    </row>
    <row r="96" spans="1:2" x14ac:dyDescent="0.3">
      <c r="A96" s="10" t="s">
        <v>224</v>
      </c>
      <c r="B96" s="10" t="s">
        <v>225</v>
      </c>
    </row>
    <row r="97" spans="1:2" x14ac:dyDescent="0.3">
      <c r="A97" s="10" t="s">
        <v>226</v>
      </c>
      <c r="B97" s="10" t="s">
        <v>227</v>
      </c>
    </row>
    <row r="98" spans="1:2" x14ac:dyDescent="0.3">
      <c r="A98" s="10" t="s">
        <v>228</v>
      </c>
      <c r="B98" s="10" t="s">
        <v>229</v>
      </c>
    </row>
    <row r="99" spans="1:2" x14ac:dyDescent="0.3">
      <c r="A99" s="10" t="s">
        <v>230</v>
      </c>
      <c r="B99" s="10" t="s">
        <v>231</v>
      </c>
    </row>
    <row r="100" spans="1:2" x14ac:dyDescent="0.3">
      <c r="A100" s="10" t="s">
        <v>232</v>
      </c>
      <c r="B100" s="10" t="s">
        <v>233</v>
      </c>
    </row>
    <row r="101" spans="1:2" x14ac:dyDescent="0.3">
      <c r="A101" s="10" t="s">
        <v>234</v>
      </c>
      <c r="B101" s="10" t="s">
        <v>235</v>
      </c>
    </row>
    <row r="102" spans="1:2" x14ac:dyDescent="0.3">
      <c r="A102" s="10" t="s">
        <v>236</v>
      </c>
      <c r="B102" s="10" t="s">
        <v>237</v>
      </c>
    </row>
    <row r="103" spans="1:2" x14ac:dyDescent="0.3">
      <c r="A103" s="10" t="s">
        <v>238</v>
      </c>
      <c r="B103" s="10" t="s">
        <v>239</v>
      </c>
    </row>
    <row r="104" spans="1:2" x14ac:dyDescent="0.3">
      <c r="A104" s="10" t="s">
        <v>240</v>
      </c>
      <c r="B104" s="10" t="s">
        <v>241</v>
      </c>
    </row>
    <row r="105" spans="1:2" x14ac:dyDescent="0.3">
      <c r="A105" s="10" t="s">
        <v>242</v>
      </c>
      <c r="B105" s="10" t="s">
        <v>243</v>
      </c>
    </row>
    <row r="106" spans="1:2" x14ac:dyDescent="0.3">
      <c r="A106" s="10" t="s">
        <v>244</v>
      </c>
      <c r="B106" s="10" t="s">
        <v>245</v>
      </c>
    </row>
    <row r="107" spans="1:2" x14ac:dyDescent="0.3">
      <c r="A107" s="10" t="s">
        <v>246</v>
      </c>
      <c r="B107" s="10" t="s">
        <v>247</v>
      </c>
    </row>
    <row r="108" spans="1:2" x14ac:dyDescent="0.3">
      <c r="A108" s="10" t="s">
        <v>248</v>
      </c>
      <c r="B108" s="10" t="s">
        <v>249</v>
      </c>
    </row>
    <row r="109" spans="1:2" x14ac:dyDescent="0.3">
      <c r="A109" s="10" t="s">
        <v>250</v>
      </c>
      <c r="B109" s="10" t="s">
        <v>251</v>
      </c>
    </row>
    <row r="110" spans="1:2" x14ac:dyDescent="0.3">
      <c r="A110" s="10" t="s">
        <v>252</v>
      </c>
      <c r="B110" s="10" t="s">
        <v>253</v>
      </c>
    </row>
    <row r="111" spans="1:2" x14ac:dyDescent="0.3">
      <c r="A111" s="10" t="s">
        <v>254</v>
      </c>
      <c r="B111" s="10" t="s">
        <v>255</v>
      </c>
    </row>
    <row r="112" spans="1:2" x14ac:dyDescent="0.3">
      <c r="A112" s="10" t="s">
        <v>256</v>
      </c>
      <c r="B112" s="10" t="s">
        <v>257</v>
      </c>
    </row>
    <row r="113" spans="1:2" x14ac:dyDescent="0.3">
      <c r="A113" s="10" t="s">
        <v>258</v>
      </c>
      <c r="B113" s="10" t="s">
        <v>259</v>
      </c>
    </row>
    <row r="114" spans="1:2" x14ac:dyDescent="0.3">
      <c r="A114" s="10" t="s">
        <v>260</v>
      </c>
      <c r="B114" s="10" t="s">
        <v>261</v>
      </c>
    </row>
    <row r="115" spans="1:2" x14ac:dyDescent="0.3">
      <c r="A115" s="10" t="s">
        <v>262</v>
      </c>
      <c r="B115" s="10" t="s">
        <v>263</v>
      </c>
    </row>
    <row r="116" spans="1:2" x14ac:dyDescent="0.3">
      <c r="A116" s="10" t="s">
        <v>264</v>
      </c>
      <c r="B116" s="10" t="s">
        <v>265</v>
      </c>
    </row>
    <row r="117" spans="1:2" x14ac:dyDescent="0.3">
      <c r="A117" s="10" t="s">
        <v>266</v>
      </c>
      <c r="B117" s="10" t="s">
        <v>267</v>
      </c>
    </row>
    <row r="118" spans="1:2" x14ac:dyDescent="0.3">
      <c r="A118" s="10" t="s">
        <v>268</v>
      </c>
      <c r="B118" s="10" t="s">
        <v>269</v>
      </c>
    </row>
    <row r="119" spans="1:2" x14ac:dyDescent="0.3">
      <c r="A119" s="10" t="s">
        <v>270</v>
      </c>
      <c r="B119" s="10" t="s">
        <v>271</v>
      </c>
    </row>
    <row r="120" spans="1:2" x14ac:dyDescent="0.3">
      <c r="A120" s="10" t="s">
        <v>272</v>
      </c>
      <c r="B120" s="10" t="s">
        <v>273</v>
      </c>
    </row>
    <row r="121" spans="1:2" x14ac:dyDescent="0.3">
      <c r="A121" s="10" t="s">
        <v>274</v>
      </c>
      <c r="B121" s="10" t="s">
        <v>275</v>
      </c>
    </row>
    <row r="122" spans="1:2" x14ac:dyDescent="0.3">
      <c r="A122" s="10" t="s">
        <v>276</v>
      </c>
      <c r="B122" s="10" t="s">
        <v>277</v>
      </c>
    </row>
    <row r="123" spans="1:2" x14ac:dyDescent="0.3">
      <c r="A123" s="10" t="s">
        <v>278</v>
      </c>
      <c r="B123" s="10" t="s">
        <v>279</v>
      </c>
    </row>
    <row r="124" spans="1:2" x14ac:dyDescent="0.3">
      <c r="A124" s="10" t="s">
        <v>280</v>
      </c>
      <c r="B124" s="10" t="s">
        <v>281</v>
      </c>
    </row>
    <row r="125" spans="1:2" x14ac:dyDescent="0.3">
      <c r="A125" s="10" t="s">
        <v>282</v>
      </c>
      <c r="B125" s="10" t="s">
        <v>283</v>
      </c>
    </row>
    <row r="126" spans="1:2" x14ac:dyDescent="0.3">
      <c r="A126" s="10" t="s">
        <v>284</v>
      </c>
      <c r="B126" s="10" t="s">
        <v>285</v>
      </c>
    </row>
    <row r="127" spans="1:2" x14ac:dyDescent="0.3">
      <c r="A127" s="10" t="s">
        <v>286</v>
      </c>
      <c r="B127" s="10" t="s">
        <v>287</v>
      </c>
    </row>
    <row r="128" spans="1:2" x14ac:dyDescent="0.3">
      <c r="A128" s="10" t="s">
        <v>288</v>
      </c>
      <c r="B128" s="10" t="s">
        <v>289</v>
      </c>
    </row>
    <row r="129" spans="1:2" x14ac:dyDescent="0.3">
      <c r="A129" s="10" t="s">
        <v>290</v>
      </c>
      <c r="B129" s="10" t="s">
        <v>291</v>
      </c>
    </row>
    <row r="130" spans="1:2" x14ac:dyDescent="0.3">
      <c r="A130" s="10" t="s">
        <v>292</v>
      </c>
      <c r="B130" s="10" t="s">
        <v>293</v>
      </c>
    </row>
    <row r="131" spans="1:2" x14ac:dyDescent="0.3">
      <c r="A131" s="10" t="s">
        <v>294</v>
      </c>
      <c r="B131" s="10" t="s">
        <v>295</v>
      </c>
    </row>
    <row r="132" spans="1:2" x14ac:dyDescent="0.3">
      <c r="A132" s="10" t="s">
        <v>296</v>
      </c>
      <c r="B132" s="10" t="s">
        <v>297</v>
      </c>
    </row>
    <row r="133" spans="1:2" x14ac:dyDescent="0.3">
      <c r="A133" s="10" t="s">
        <v>298</v>
      </c>
      <c r="B133" s="10" t="s">
        <v>299</v>
      </c>
    </row>
    <row r="134" spans="1:2" x14ac:dyDescent="0.3">
      <c r="A134" s="10" t="s">
        <v>300</v>
      </c>
      <c r="B134" s="10" t="s">
        <v>301</v>
      </c>
    </row>
    <row r="135" spans="1:2" x14ac:dyDescent="0.3">
      <c r="A135" s="10" t="s">
        <v>302</v>
      </c>
      <c r="B135" s="10" t="s">
        <v>303</v>
      </c>
    </row>
    <row r="136" spans="1:2" x14ac:dyDescent="0.3">
      <c r="A136" s="10" t="s">
        <v>304</v>
      </c>
      <c r="B136" s="10" t="s">
        <v>305</v>
      </c>
    </row>
    <row r="137" spans="1:2" x14ac:dyDescent="0.3">
      <c r="A137" s="10" t="s">
        <v>306</v>
      </c>
      <c r="B137" s="10" t="s">
        <v>307</v>
      </c>
    </row>
    <row r="138" spans="1:2" x14ac:dyDescent="0.3">
      <c r="A138" s="10" t="s">
        <v>308</v>
      </c>
      <c r="B138" s="10" t="s">
        <v>309</v>
      </c>
    </row>
    <row r="139" spans="1:2" x14ac:dyDescent="0.3">
      <c r="A139" s="10" t="s">
        <v>310</v>
      </c>
      <c r="B139" s="10" t="s">
        <v>311</v>
      </c>
    </row>
    <row r="140" spans="1:2" x14ac:dyDescent="0.3">
      <c r="A140" s="10" t="s">
        <v>312</v>
      </c>
      <c r="B140" s="10" t="s">
        <v>313</v>
      </c>
    </row>
    <row r="141" spans="1:2" x14ac:dyDescent="0.3">
      <c r="A141" s="10" t="s">
        <v>314</v>
      </c>
      <c r="B141" s="10" t="s">
        <v>315</v>
      </c>
    </row>
    <row r="142" spans="1:2" x14ac:dyDescent="0.3">
      <c r="A142" s="10" t="s">
        <v>316</v>
      </c>
      <c r="B142" s="10" t="s">
        <v>317</v>
      </c>
    </row>
    <row r="143" spans="1:2" x14ac:dyDescent="0.3">
      <c r="A143" s="10" t="s">
        <v>318</v>
      </c>
      <c r="B143" s="10" t="s">
        <v>319</v>
      </c>
    </row>
    <row r="144" spans="1:2" x14ac:dyDescent="0.3">
      <c r="A144" s="10" t="s">
        <v>320</v>
      </c>
      <c r="B144" s="10" t="s">
        <v>321</v>
      </c>
    </row>
    <row r="145" spans="1:2" x14ac:dyDescent="0.3">
      <c r="A145" s="10" t="s">
        <v>322</v>
      </c>
      <c r="B145" s="10" t="s">
        <v>323</v>
      </c>
    </row>
    <row r="146" spans="1:2" x14ac:dyDescent="0.3">
      <c r="A146" s="10" t="s">
        <v>324</v>
      </c>
      <c r="B146" s="10" t="s">
        <v>325</v>
      </c>
    </row>
    <row r="147" spans="1:2" x14ac:dyDescent="0.3">
      <c r="A147" s="10" t="s">
        <v>326</v>
      </c>
      <c r="B147" s="10" t="s">
        <v>327</v>
      </c>
    </row>
    <row r="148" spans="1:2" x14ac:dyDescent="0.3">
      <c r="A148" s="10" t="s">
        <v>328</v>
      </c>
      <c r="B148" s="10" t="s">
        <v>329</v>
      </c>
    </row>
    <row r="149" spans="1:2" x14ac:dyDescent="0.3">
      <c r="A149" s="10" t="s">
        <v>330</v>
      </c>
      <c r="B149" s="10" t="s">
        <v>331</v>
      </c>
    </row>
    <row r="150" spans="1:2" x14ac:dyDescent="0.3">
      <c r="A150" s="10" t="s">
        <v>332</v>
      </c>
      <c r="B150" s="10" t="s">
        <v>333</v>
      </c>
    </row>
    <row r="151" spans="1:2" x14ac:dyDescent="0.3">
      <c r="A151" s="10" t="s">
        <v>334</v>
      </c>
      <c r="B151" s="10" t="s">
        <v>335</v>
      </c>
    </row>
    <row r="152" spans="1:2" x14ac:dyDescent="0.3">
      <c r="A152" s="10" t="s">
        <v>336</v>
      </c>
      <c r="B152" s="10" t="s">
        <v>337</v>
      </c>
    </row>
    <row r="153" spans="1:2" x14ac:dyDescent="0.3">
      <c r="A153" s="10" t="s">
        <v>338</v>
      </c>
      <c r="B153" s="10" t="s">
        <v>339</v>
      </c>
    </row>
    <row r="154" spans="1:2" x14ac:dyDescent="0.3">
      <c r="A154" s="10" t="s">
        <v>340</v>
      </c>
      <c r="B154" s="10" t="s">
        <v>341</v>
      </c>
    </row>
    <row r="155" spans="1:2" x14ac:dyDescent="0.3">
      <c r="A155" s="10" t="s">
        <v>342</v>
      </c>
      <c r="B155" s="10" t="s">
        <v>343</v>
      </c>
    </row>
    <row r="156" spans="1:2" x14ac:dyDescent="0.3">
      <c r="A156" s="10" t="s">
        <v>344</v>
      </c>
      <c r="B156" s="10" t="s">
        <v>345</v>
      </c>
    </row>
    <row r="157" spans="1:2" x14ac:dyDescent="0.3">
      <c r="A157" s="10" t="s">
        <v>346</v>
      </c>
      <c r="B157" s="10" t="s">
        <v>347</v>
      </c>
    </row>
    <row r="158" spans="1:2" x14ac:dyDescent="0.3">
      <c r="A158" s="10" t="s">
        <v>348</v>
      </c>
      <c r="B158" s="10" t="s">
        <v>349</v>
      </c>
    </row>
    <row r="159" spans="1:2" x14ac:dyDescent="0.3">
      <c r="A159" s="10" t="s">
        <v>350</v>
      </c>
      <c r="B159" s="10" t="s">
        <v>351</v>
      </c>
    </row>
    <row r="160" spans="1:2" x14ac:dyDescent="0.3">
      <c r="A160" s="10" t="s">
        <v>352</v>
      </c>
      <c r="B160" s="10" t="s">
        <v>353</v>
      </c>
    </row>
    <row r="161" spans="1:2" x14ac:dyDescent="0.3">
      <c r="A161" s="10" t="s">
        <v>354</v>
      </c>
      <c r="B161" s="10" t="s">
        <v>355</v>
      </c>
    </row>
    <row r="162" spans="1:2" x14ac:dyDescent="0.3">
      <c r="A162" s="10" t="s">
        <v>356</v>
      </c>
      <c r="B162" s="10" t="s">
        <v>357</v>
      </c>
    </row>
    <row r="163" spans="1:2" x14ac:dyDescent="0.3">
      <c r="A163" s="10" t="s">
        <v>358</v>
      </c>
      <c r="B163" s="10" t="s">
        <v>359</v>
      </c>
    </row>
    <row r="164" spans="1:2" x14ac:dyDescent="0.3">
      <c r="A164" s="10" t="s">
        <v>360</v>
      </c>
      <c r="B164" s="10" t="s">
        <v>361</v>
      </c>
    </row>
    <row r="165" spans="1:2" x14ac:dyDescent="0.3">
      <c r="A165" s="10" t="s">
        <v>362</v>
      </c>
      <c r="B165" s="10" t="s">
        <v>363</v>
      </c>
    </row>
    <row r="166" spans="1:2" x14ac:dyDescent="0.3">
      <c r="A166" s="10" t="s">
        <v>364</v>
      </c>
      <c r="B166" s="10" t="s">
        <v>365</v>
      </c>
    </row>
    <row r="167" spans="1:2" x14ac:dyDescent="0.3">
      <c r="A167" s="10" t="s">
        <v>366</v>
      </c>
      <c r="B167" s="10" t="s">
        <v>367</v>
      </c>
    </row>
    <row r="168" spans="1:2" x14ac:dyDescent="0.3">
      <c r="A168" s="10" t="s">
        <v>368</v>
      </c>
      <c r="B168" s="10" t="s">
        <v>369</v>
      </c>
    </row>
    <row r="169" spans="1:2" x14ac:dyDescent="0.3">
      <c r="A169" s="10" t="s">
        <v>370</v>
      </c>
      <c r="B169" s="10" t="s">
        <v>371</v>
      </c>
    </row>
    <row r="170" spans="1:2" x14ac:dyDescent="0.3">
      <c r="A170" s="10" t="s">
        <v>372</v>
      </c>
      <c r="B170" s="10" t="s">
        <v>373</v>
      </c>
    </row>
    <row r="171" spans="1:2" x14ac:dyDescent="0.3">
      <c r="A171" s="10" t="s">
        <v>374</v>
      </c>
      <c r="B171" s="10" t="s">
        <v>375</v>
      </c>
    </row>
    <row r="172" spans="1:2" x14ac:dyDescent="0.3">
      <c r="A172" s="10" t="s">
        <v>376</v>
      </c>
      <c r="B172" s="10" t="s">
        <v>377</v>
      </c>
    </row>
    <row r="173" spans="1:2" x14ac:dyDescent="0.3">
      <c r="A173" s="10" t="s">
        <v>378</v>
      </c>
      <c r="B173" s="10" t="s">
        <v>379</v>
      </c>
    </row>
    <row r="174" spans="1:2" x14ac:dyDescent="0.3">
      <c r="A174" s="10" t="s">
        <v>380</v>
      </c>
      <c r="B174" s="10" t="s">
        <v>381</v>
      </c>
    </row>
    <row r="175" spans="1:2" x14ac:dyDescent="0.3">
      <c r="A175" s="6" t="s">
        <v>382</v>
      </c>
      <c r="B175" s="10" t="s">
        <v>383</v>
      </c>
    </row>
    <row r="176" spans="1:2" x14ac:dyDescent="0.3">
      <c r="A176" s="10" t="s">
        <v>384</v>
      </c>
      <c r="B176" s="10" t="s">
        <v>385</v>
      </c>
    </row>
    <row r="177" spans="1:2" x14ac:dyDescent="0.3">
      <c r="A177" s="10" t="s">
        <v>386</v>
      </c>
      <c r="B177" s="10" t="s">
        <v>387</v>
      </c>
    </row>
    <row r="178" spans="1:2" x14ac:dyDescent="0.3">
      <c r="A178" s="10" t="s">
        <v>388</v>
      </c>
      <c r="B178" s="10" t="s">
        <v>389</v>
      </c>
    </row>
    <row r="179" spans="1:2" x14ac:dyDescent="0.3">
      <c r="A179" s="10" t="s">
        <v>390</v>
      </c>
      <c r="B179" s="10" t="s">
        <v>391</v>
      </c>
    </row>
    <row r="180" spans="1:2" x14ac:dyDescent="0.3">
      <c r="A180" s="10" t="s">
        <v>392</v>
      </c>
      <c r="B180" s="10" t="s">
        <v>393</v>
      </c>
    </row>
    <row r="181" spans="1:2" x14ac:dyDescent="0.3">
      <c r="A181" s="10" t="s">
        <v>394</v>
      </c>
      <c r="B181" s="10" t="s">
        <v>395</v>
      </c>
    </row>
    <row r="182" spans="1:2" x14ac:dyDescent="0.3">
      <c r="A182" s="10" t="s">
        <v>396</v>
      </c>
      <c r="B182" s="10" t="s">
        <v>397</v>
      </c>
    </row>
    <row r="183" spans="1:2" x14ac:dyDescent="0.3">
      <c r="A183" s="6" t="s">
        <v>398</v>
      </c>
      <c r="B183" s="10"/>
    </row>
    <row r="184" spans="1:2" x14ac:dyDescent="0.3">
      <c r="A184" s="6" t="s">
        <v>399</v>
      </c>
      <c r="B184" s="10"/>
    </row>
    <row r="185" spans="1:2" x14ac:dyDescent="0.3">
      <c r="A185" s="6" t="s">
        <v>398</v>
      </c>
      <c r="B185" s="10"/>
    </row>
    <row r="186" spans="1:2" x14ac:dyDescent="0.3">
      <c r="A186" s="10" t="s">
        <v>400</v>
      </c>
      <c r="B186" s="10" t="s">
        <v>401</v>
      </c>
    </row>
    <row r="187" spans="1:2" x14ac:dyDescent="0.3">
      <c r="A187" s="10" t="s">
        <v>402</v>
      </c>
      <c r="B187" s="10" t="s">
        <v>403</v>
      </c>
    </row>
    <row r="188" spans="1:2" x14ac:dyDescent="0.3">
      <c r="A188" s="10" t="s">
        <v>404</v>
      </c>
      <c r="B188" s="10" t="s">
        <v>405</v>
      </c>
    </row>
    <row r="189" spans="1:2" x14ac:dyDescent="0.3">
      <c r="A189" s="10" t="s">
        <v>406</v>
      </c>
      <c r="B189" s="10" t="s">
        <v>407</v>
      </c>
    </row>
    <row r="190" spans="1:2" x14ac:dyDescent="0.3">
      <c r="A190" s="10" t="s">
        <v>408</v>
      </c>
      <c r="B190" s="10" t="s">
        <v>409</v>
      </c>
    </row>
    <row r="191" spans="1:2" x14ac:dyDescent="0.3">
      <c r="A191" s="10" t="s">
        <v>410</v>
      </c>
      <c r="B191" s="10" t="s">
        <v>411</v>
      </c>
    </row>
    <row r="192" spans="1:2" x14ac:dyDescent="0.3">
      <c r="A192" s="10" t="s">
        <v>412</v>
      </c>
      <c r="B192" s="10" t="s">
        <v>413</v>
      </c>
    </row>
    <row r="193" spans="1:2" x14ac:dyDescent="0.3">
      <c r="A193" s="10" t="s">
        <v>414</v>
      </c>
      <c r="B193" s="10" t="s">
        <v>415</v>
      </c>
    </row>
    <row r="195" spans="1:2" x14ac:dyDescent="0.3">
      <c r="A195" s="7" t="s">
        <v>416</v>
      </c>
      <c r="B195" s="10"/>
    </row>
    <row r="196" spans="1:2" x14ac:dyDescent="0.3">
      <c r="A196" s="5" t="str">
        <f>dfltLibSystem</f>
        <v>For systems only - choose the library name from this list =======&gt;</v>
      </c>
      <c r="B196" s="10"/>
    </row>
    <row r="197" spans="1:2" x14ac:dyDescent="0.3">
      <c r="A197" s="10" t="s">
        <v>417</v>
      </c>
      <c r="B197" s="10" t="s">
        <v>418</v>
      </c>
    </row>
    <row r="198" spans="1:2" x14ac:dyDescent="0.3">
      <c r="A198" s="10" t="s">
        <v>419</v>
      </c>
      <c r="B198" s="10" t="s">
        <v>420</v>
      </c>
    </row>
    <row r="199" spans="1:2" x14ac:dyDescent="0.3">
      <c r="A199" s="10" t="s">
        <v>421</v>
      </c>
      <c r="B199" s="10" t="s">
        <v>422</v>
      </c>
    </row>
    <row r="200" spans="1:2" x14ac:dyDescent="0.3">
      <c r="A200" s="10" t="s">
        <v>423</v>
      </c>
      <c r="B200" s="10" t="s">
        <v>424</v>
      </c>
    </row>
    <row r="201" spans="1:2" x14ac:dyDescent="0.3">
      <c r="A201" s="10" t="s">
        <v>425</v>
      </c>
      <c r="B201" s="10" t="s">
        <v>426</v>
      </c>
    </row>
    <row r="202" spans="1:2" x14ac:dyDescent="0.3">
      <c r="A202" s="10" t="s">
        <v>427</v>
      </c>
      <c r="B202" s="10" t="s">
        <v>428</v>
      </c>
    </row>
    <row r="203" spans="1:2" x14ac:dyDescent="0.3">
      <c r="A203" s="10" t="s">
        <v>429</v>
      </c>
      <c r="B203" s="10" t="s">
        <v>430</v>
      </c>
    </row>
    <row r="204" spans="1:2" x14ac:dyDescent="0.3">
      <c r="A204" s="10" t="s">
        <v>431</v>
      </c>
      <c r="B204" s="10" t="s">
        <v>432</v>
      </c>
    </row>
    <row r="205" spans="1:2" x14ac:dyDescent="0.3">
      <c r="A205" s="10" t="s">
        <v>433</v>
      </c>
      <c r="B205" s="10" t="s">
        <v>434</v>
      </c>
    </row>
    <row r="206" spans="1:2" x14ac:dyDescent="0.3">
      <c r="A206" s="10" t="s">
        <v>435</v>
      </c>
      <c r="B206" s="10" t="s">
        <v>436</v>
      </c>
    </row>
    <row r="207" spans="1:2" x14ac:dyDescent="0.3">
      <c r="A207" s="10" t="s">
        <v>437</v>
      </c>
      <c r="B207" s="10" t="s">
        <v>438</v>
      </c>
    </row>
    <row r="208" spans="1:2" x14ac:dyDescent="0.3">
      <c r="A208" s="10" t="s">
        <v>439</v>
      </c>
      <c r="B208" s="10" t="s">
        <v>432</v>
      </c>
    </row>
    <row r="209" spans="1:2" x14ac:dyDescent="0.3">
      <c r="A209" s="10" t="s">
        <v>440</v>
      </c>
      <c r="B209" s="10" t="s">
        <v>441</v>
      </c>
    </row>
    <row r="210" spans="1:2" x14ac:dyDescent="0.3">
      <c r="A210" s="10" t="s">
        <v>442</v>
      </c>
      <c r="B210" s="10" t="s">
        <v>443</v>
      </c>
    </row>
    <row r="211" spans="1:2" x14ac:dyDescent="0.3">
      <c r="A211" s="10" t="s">
        <v>444</v>
      </c>
      <c r="B211" s="10" t="s">
        <v>445</v>
      </c>
    </row>
    <row r="212" spans="1:2" x14ac:dyDescent="0.3">
      <c r="A212" s="10" t="s">
        <v>446</v>
      </c>
      <c r="B212" s="10" t="s">
        <v>447</v>
      </c>
    </row>
    <row r="213" spans="1:2" x14ac:dyDescent="0.3">
      <c r="A213" s="10" t="s">
        <v>448</v>
      </c>
      <c r="B213" s="10" t="s">
        <v>449</v>
      </c>
    </row>
    <row r="214" spans="1:2" x14ac:dyDescent="0.3">
      <c r="A214" s="10" t="s">
        <v>450</v>
      </c>
      <c r="B214" s="10" t="s">
        <v>451</v>
      </c>
    </row>
    <row r="215" spans="1:2" x14ac:dyDescent="0.3">
      <c r="A215" s="10" t="s">
        <v>452</v>
      </c>
      <c r="B215" s="10" t="s">
        <v>453</v>
      </c>
    </row>
    <row r="216" spans="1:2" x14ac:dyDescent="0.3">
      <c r="A216" s="10" t="s">
        <v>454</v>
      </c>
      <c r="B216" s="10" t="s">
        <v>455</v>
      </c>
    </row>
    <row r="217" spans="1:2" x14ac:dyDescent="0.3">
      <c r="A217" s="10" t="s">
        <v>456</v>
      </c>
      <c r="B217" s="10" t="s">
        <v>457</v>
      </c>
    </row>
    <row r="218" spans="1:2" x14ac:dyDescent="0.3">
      <c r="A218" s="10" t="s">
        <v>458</v>
      </c>
      <c r="B218" s="10" t="s">
        <v>459</v>
      </c>
    </row>
    <row r="219" spans="1:2" x14ac:dyDescent="0.3">
      <c r="A219" s="10" t="s">
        <v>460</v>
      </c>
      <c r="B219" s="10" t="s">
        <v>461</v>
      </c>
    </row>
    <row r="220" spans="1:2" x14ac:dyDescent="0.3">
      <c r="A220" s="10" t="s">
        <v>462</v>
      </c>
      <c r="B220" s="10" t="s">
        <v>463</v>
      </c>
    </row>
    <row r="221" spans="1:2" x14ac:dyDescent="0.3">
      <c r="A221" s="10" t="s">
        <v>464</v>
      </c>
      <c r="B221" s="10" t="s">
        <v>465</v>
      </c>
    </row>
    <row r="222" spans="1:2" x14ac:dyDescent="0.3">
      <c r="A222" s="10" t="s">
        <v>466</v>
      </c>
      <c r="B222" s="10" t="s">
        <v>467</v>
      </c>
    </row>
    <row r="223" spans="1:2" x14ac:dyDescent="0.3">
      <c r="A223" s="10" t="s">
        <v>468</v>
      </c>
      <c r="B223" s="10" t="s">
        <v>469</v>
      </c>
    </row>
    <row r="224" spans="1:2" x14ac:dyDescent="0.3">
      <c r="A224" s="10" t="s">
        <v>470</v>
      </c>
      <c r="B224" s="10" t="s">
        <v>471</v>
      </c>
    </row>
    <row r="225" spans="1:2" x14ac:dyDescent="0.3">
      <c r="A225" s="10" t="s">
        <v>472</v>
      </c>
      <c r="B225" s="10" t="s">
        <v>473</v>
      </c>
    </row>
    <row r="226" spans="1:2" x14ac:dyDescent="0.3">
      <c r="A226" s="10" t="s">
        <v>474</v>
      </c>
      <c r="B226" s="10" t="s">
        <v>475</v>
      </c>
    </row>
    <row r="227" spans="1:2" x14ac:dyDescent="0.3">
      <c r="A227" s="10" t="s">
        <v>476</v>
      </c>
      <c r="B227" s="10" t="s">
        <v>477</v>
      </c>
    </row>
    <row r="228" spans="1:2" x14ac:dyDescent="0.3">
      <c r="A228" s="10" t="s">
        <v>478</v>
      </c>
      <c r="B228" s="10" t="s">
        <v>479</v>
      </c>
    </row>
    <row r="229" spans="1:2" x14ac:dyDescent="0.3">
      <c r="A229" s="10" t="s">
        <v>480</v>
      </c>
      <c r="B229" s="10" t="s">
        <v>481</v>
      </c>
    </row>
    <row r="230" spans="1:2" x14ac:dyDescent="0.3">
      <c r="A230" s="10" t="s">
        <v>482</v>
      </c>
      <c r="B230" s="10" t="s">
        <v>483</v>
      </c>
    </row>
    <row r="231" spans="1:2" x14ac:dyDescent="0.3">
      <c r="A231" s="10" t="s">
        <v>484</v>
      </c>
      <c r="B231" s="10" t="s">
        <v>485</v>
      </c>
    </row>
    <row r="232" spans="1:2" x14ac:dyDescent="0.3">
      <c r="A232" s="10" t="s">
        <v>486</v>
      </c>
      <c r="B232" s="10" t="s">
        <v>487</v>
      </c>
    </row>
    <row r="233" spans="1:2" x14ac:dyDescent="0.3">
      <c r="A233" s="10" t="s">
        <v>488</v>
      </c>
      <c r="B233" s="10" t="s">
        <v>489</v>
      </c>
    </row>
    <row r="234" spans="1:2" x14ac:dyDescent="0.3">
      <c r="A234" s="10" t="s">
        <v>490</v>
      </c>
      <c r="B234" s="10" t="s">
        <v>491</v>
      </c>
    </row>
    <row r="235" spans="1:2" x14ac:dyDescent="0.3">
      <c r="A235" s="10" t="s">
        <v>492</v>
      </c>
      <c r="B235" s="10" t="s">
        <v>493</v>
      </c>
    </row>
    <row r="236" spans="1:2" x14ac:dyDescent="0.3">
      <c r="A236" s="10" t="s">
        <v>494</v>
      </c>
      <c r="B236" s="10" t="s">
        <v>495</v>
      </c>
    </row>
    <row r="237" spans="1:2" x14ac:dyDescent="0.3">
      <c r="A237" s="10" t="s">
        <v>496</v>
      </c>
      <c r="B237" s="10" t="s">
        <v>497</v>
      </c>
    </row>
    <row r="238" spans="1:2" x14ac:dyDescent="0.3">
      <c r="A238" s="10" t="s">
        <v>498</v>
      </c>
      <c r="B238" s="10" t="s">
        <v>499</v>
      </c>
    </row>
    <row r="239" spans="1:2" x14ac:dyDescent="0.3">
      <c r="A239" s="10" t="s">
        <v>500</v>
      </c>
      <c r="B239" s="10" t="s">
        <v>501</v>
      </c>
    </row>
    <row r="240" spans="1:2" x14ac:dyDescent="0.3">
      <c r="A240" s="10" t="s">
        <v>502</v>
      </c>
      <c r="B240" s="10" t="s">
        <v>503</v>
      </c>
    </row>
    <row r="241" spans="1:2" x14ac:dyDescent="0.3">
      <c r="A241" s="10" t="s">
        <v>504</v>
      </c>
      <c r="B241" s="10" t="s">
        <v>505</v>
      </c>
    </row>
    <row r="242" spans="1:2" x14ac:dyDescent="0.3">
      <c r="A242" s="10" t="s">
        <v>506</v>
      </c>
      <c r="B242" s="10" t="s">
        <v>507</v>
      </c>
    </row>
    <row r="243" spans="1:2" x14ac:dyDescent="0.3">
      <c r="A243" s="10" t="s">
        <v>508</v>
      </c>
      <c r="B243" s="10" t="s">
        <v>509</v>
      </c>
    </row>
    <row r="244" spans="1:2" x14ac:dyDescent="0.3">
      <c r="A244" s="10" t="s">
        <v>510</v>
      </c>
      <c r="B244" s="10" t="s">
        <v>511</v>
      </c>
    </row>
    <row r="245" spans="1:2" x14ac:dyDescent="0.3">
      <c r="A245" s="10" t="s">
        <v>512</v>
      </c>
      <c r="B245" s="10" t="s">
        <v>513</v>
      </c>
    </row>
    <row r="246" spans="1:2" x14ac:dyDescent="0.3">
      <c r="A246" s="10" t="s">
        <v>514</v>
      </c>
      <c r="B246" s="10" t="s">
        <v>515</v>
      </c>
    </row>
    <row r="247" spans="1:2" x14ac:dyDescent="0.3">
      <c r="A247" s="10" t="s">
        <v>516</v>
      </c>
      <c r="B247" s="10" t="s">
        <v>517</v>
      </c>
    </row>
    <row r="248" spans="1:2" x14ac:dyDescent="0.3">
      <c r="A248" s="10" t="s">
        <v>518</v>
      </c>
      <c r="B248" s="10" t="s">
        <v>519</v>
      </c>
    </row>
    <row r="249" spans="1:2" x14ac:dyDescent="0.3">
      <c r="A249" s="10" t="s">
        <v>520</v>
      </c>
      <c r="B249" s="10" t="s">
        <v>521</v>
      </c>
    </row>
    <row r="250" spans="1:2" x14ac:dyDescent="0.3">
      <c r="A250" s="10" t="s">
        <v>522</v>
      </c>
      <c r="B250" s="10" t="s">
        <v>523</v>
      </c>
    </row>
    <row r="251" spans="1:2" x14ac:dyDescent="0.3">
      <c r="A251" s="10" t="s">
        <v>524</v>
      </c>
      <c r="B251" s="10" t="s">
        <v>525</v>
      </c>
    </row>
    <row r="252" spans="1:2" x14ac:dyDescent="0.3">
      <c r="A252" s="10" t="s">
        <v>526</v>
      </c>
      <c r="B252" s="10" t="s">
        <v>527</v>
      </c>
    </row>
    <row r="253" spans="1:2" x14ac:dyDescent="0.3">
      <c r="A253" s="10" t="s">
        <v>528</v>
      </c>
      <c r="B253" s="10" t="s">
        <v>529</v>
      </c>
    </row>
    <row r="254" spans="1:2" x14ac:dyDescent="0.3">
      <c r="A254" s="10" t="s">
        <v>530</v>
      </c>
      <c r="B254" s="10" t="s">
        <v>531</v>
      </c>
    </row>
    <row r="255" spans="1:2" x14ac:dyDescent="0.3">
      <c r="A255" s="10" t="s">
        <v>532</v>
      </c>
      <c r="B255" s="10" t="s">
        <v>533</v>
      </c>
    </row>
    <row r="256" spans="1:2" x14ac:dyDescent="0.3">
      <c r="A256" s="10" t="s">
        <v>534</v>
      </c>
      <c r="B256" s="10" t="s">
        <v>535</v>
      </c>
    </row>
    <row r="257" spans="1:2" x14ac:dyDescent="0.3">
      <c r="A257" s="10" t="s">
        <v>536</v>
      </c>
      <c r="B257" s="10" t="s">
        <v>537</v>
      </c>
    </row>
    <row r="258" spans="1:2" x14ac:dyDescent="0.3">
      <c r="A258" s="10" t="s">
        <v>538</v>
      </c>
      <c r="B258" s="10" t="s">
        <v>539</v>
      </c>
    </row>
    <row r="259" spans="1:2" x14ac:dyDescent="0.3">
      <c r="A259" s="10" t="s">
        <v>540</v>
      </c>
      <c r="B259" s="10" t="s">
        <v>541</v>
      </c>
    </row>
    <row r="260" spans="1:2" x14ac:dyDescent="0.3">
      <c r="A260" s="10" t="s">
        <v>542</v>
      </c>
      <c r="B260" s="10" t="s">
        <v>543</v>
      </c>
    </row>
    <row r="261" spans="1:2" x14ac:dyDescent="0.3">
      <c r="A261" s="10" t="s">
        <v>544</v>
      </c>
      <c r="B261" s="10" t="s">
        <v>545</v>
      </c>
    </row>
    <row r="262" spans="1:2" x14ac:dyDescent="0.3">
      <c r="A262" s="10" t="s">
        <v>546</v>
      </c>
      <c r="B262" s="10" t="s">
        <v>547</v>
      </c>
    </row>
    <row r="263" spans="1:2" x14ac:dyDescent="0.3">
      <c r="A263" s="10" t="s">
        <v>548</v>
      </c>
      <c r="B263" s="10" t="s">
        <v>549</v>
      </c>
    </row>
    <row r="264" spans="1:2" x14ac:dyDescent="0.3">
      <c r="A264" s="10" t="s">
        <v>550</v>
      </c>
      <c r="B264" s="10" t="s">
        <v>551</v>
      </c>
    </row>
    <row r="265" spans="1:2" x14ac:dyDescent="0.3">
      <c r="A265" s="10" t="s">
        <v>552</v>
      </c>
      <c r="B265" s="10" t="s">
        <v>553</v>
      </c>
    </row>
    <row r="266" spans="1:2" x14ac:dyDescent="0.3">
      <c r="A266" s="10" t="s">
        <v>554</v>
      </c>
      <c r="B266" s="10" t="s">
        <v>555</v>
      </c>
    </row>
    <row r="267" spans="1:2" x14ac:dyDescent="0.3">
      <c r="A267" s="10" t="s">
        <v>556</v>
      </c>
      <c r="B267" s="10" t="s">
        <v>557</v>
      </c>
    </row>
    <row r="268" spans="1:2" x14ac:dyDescent="0.3">
      <c r="A268" s="10" t="s">
        <v>558</v>
      </c>
      <c r="B268" s="10" t="s">
        <v>559</v>
      </c>
    </row>
    <row r="269" spans="1:2" x14ac:dyDescent="0.3">
      <c r="A269" s="10" t="s">
        <v>560</v>
      </c>
      <c r="B269" s="10" t="s">
        <v>561</v>
      </c>
    </row>
    <row r="270" spans="1:2" x14ac:dyDescent="0.3">
      <c r="A270" s="10" t="s">
        <v>562</v>
      </c>
      <c r="B270" s="10" t="s">
        <v>563</v>
      </c>
    </row>
    <row r="271" spans="1:2" x14ac:dyDescent="0.3">
      <c r="A271" s="10" t="s">
        <v>564</v>
      </c>
      <c r="B271" s="10" t="s">
        <v>565</v>
      </c>
    </row>
    <row r="272" spans="1:2" x14ac:dyDescent="0.3">
      <c r="A272" s="10" t="s">
        <v>566</v>
      </c>
      <c r="B272" s="10" t="s">
        <v>567</v>
      </c>
    </row>
    <row r="273" spans="1:2" x14ac:dyDescent="0.3">
      <c r="A273" s="10" t="s">
        <v>568</v>
      </c>
      <c r="B273" s="10" t="s">
        <v>569</v>
      </c>
    </row>
    <row r="274" spans="1:2" x14ac:dyDescent="0.3">
      <c r="A274" s="10" t="s">
        <v>570</v>
      </c>
      <c r="B274" s="10" t="s">
        <v>571</v>
      </c>
    </row>
    <row r="275" spans="1:2" x14ac:dyDescent="0.3">
      <c r="A275" s="10" t="s">
        <v>572</v>
      </c>
      <c r="B275" s="10" t="s">
        <v>573</v>
      </c>
    </row>
    <row r="276" spans="1:2" x14ac:dyDescent="0.3">
      <c r="A276" s="10" t="s">
        <v>574</v>
      </c>
      <c r="B276" s="10" t="s">
        <v>575</v>
      </c>
    </row>
    <row r="277" spans="1:2" x14ac:dyDescent="0.3">
      <c r="A277" s="10" t="s">
        <v>576</v>
      </c>
      <c r="B277" s="10" t="s">
        <v>577</v>
      </c>
    </row>
    <row r="278" spans="1:2" x14ac:dyDescent="0.3">
      <c r="A278" s="10" t="s">
        <v>578</v>
      </c>
      <c r="B278" s="10" t="s">
        <v>579</v>
      </c>
    </row>
    <row r="279" spans="1:2" x14ac:dyDescent="0.3">
      <c r="A279" s="10" t="s">
        <v>580</v>
      </c>
      <c r="B279" s="10" t="s">
        <v>581</v>
      </c>
    </row>
    <row r="280" spans="1:2" x14ac:dyDescent="0.3">
      <c r="A280" s="10" t="s">
        <v>582</v>
      </c>
      <c r="B280" s="10" t="s">
        <v>583</v>
      </c>
    </row>
    <row r="281" spans="1:2" x14ac:dyDescent="0.3">
      <c r="A281" s="10" t="s">
        <v>584</v>
      </c>
      <c r="B281" s="10" t="s">
        <v>585</v>
      </c>
    </row>
    <row r="282" spans="1:2" x14ac:dyDescent="0.3">
      <c r="A282" s="10" t="s">
        <v>586</v>
      </c>
      <c r="B282" s="10" t="s">
        <v>587</v>
      </c>
    </row>
    <row r="283" spans="1:2" x14ac:dyDescent="0.3">
      <c r="A283" s="10" t="s">
        <v>588</v>
      </c>
      <c r="B283" s="10" t="s">
        <v>589</v>
      </c>
    </row>
    <row r="284" spans="1:2" x14ac:dyDescent="0.3">
      <c r="A284" s="10" t="s">
        <v>590</v>
      </c>
      <c r="B284" s="10" t="s">
        <v>591</v>
      </c>
    </row>
    <row r="285" spans="1:2" x14ac:dyDescent="0.3">
      <c r="A285" s="10" t="s">
        <v>592</v>
      </c>
      <c r="B285" s="10" t="s">
        <v>593</v>
      </c>
    </row>
    <row r="286" spans="1:2" x14ac:dyDescent="0.3">
      <c r="A286" s="10" t="s">
        <v>594</v>
      </c>
      <c r="B286" s="10" t="s">
        <v>595</v>
      </c>
    </row>
    <row r="287" spans="1:2" x14ac:dyDescent="0.3">
      <c r="A287" s="10" t="s">
        <v>596</v>
      </c>
      <c r="B287" s="10" t="s">
        <v>597</v>
      </c>
    </row>
    <row r="288" spans="1:2" x14ac:dyDescent="0.3">
      <c r="A288" s="10" t="s">
        <v>598</v>
      </c>
      <c r="B288" s="10" t="s">
        <v>599</v>
      </c>
    </row>
    <row r="289" spans="1:2" x14ac:dyDescent="0.3">
      <c r="A289" s="10" t="s">
        <v>600</v>
      </c>
      <c r="B289" s="10" t="s">
        <v>601</v>
      </c>
    </row>
    <row r="290" spans="1:2" x14ac:dyDescent="0.3">
      <c r="A290" s="10" t="s">
        <v>602</v>
      </c>
      <c r="B290" s="10" t="s">
        <v>603</v>
      </c>
    </row>
    <row r="291" spans="1:2" x14ac:dyDescent="0.3">
      <c r="A291" s="10" t="s">
        <v>604</v>
      </c>
      <c r="B291" s="10" t="s">
        <v>605</v>
      </c>
    </row>
    <row r="292" spans="1:2" x14ac:dyDescent="0.3">
      <c r="A292" s="10" t="s">
        <v>606</v>
      </c>
      <c r="B292" s="10" t="s">
        <v>607</v>
      </c>
    </row>
    <row r="293" spans="1:2" x14ac:dyDescent="0.3">
      <c r="A293" s="10" t="s">
        <v>608</v>
      </c>
      <c r="B293" s="10" t="s">
        <v>609</v>
      </c>
    </row>
    <row r="294" spans="1:2" x14ac:dyDescent="0.3">
      <c r="A294" s="10" t="s">
        <v>610</v>
      </c>
      <c r="B294" s="10" t="s">
        <v>611</v>
      </c>
    </row>
    <row r="295" spans="1:2" x14ac:dyDescent="0.3">
      <c r="A295" s="10" t="s">
        <v>612</v>
      </c>
      <c r="B295" s="10" t="s">
        <v>613</v>
      </c>
    </row>
    <row r="296" spans="1:2" x14ac:dyDescent="0.3">
      <c r="A296" s="10" t="s">
        <v>614</v>
      </c>
      <c r="B296" s="10" t="s">
        <v>615</v>
      </c>
    </row>
    <row r="297" spans="1:2" x14ac:dyDescent="0.3">
      <c r="A297" s="10" t="s">
        <v>616</v>
      </c>
      <c r="B297" s="10" t="s">
        <v>617</v>
      </c>
    </row>
    <row r="298" spans="1:2" x14ac:dyDescent="0.3">
      <c r="A298" s="10" t="s">
        <v>618</v>
      </c>
      <c r="B298" s="10" t="s">
        <v>619</v>
      </c>
    </row>
    <row r="299" spans="1:2" x14ac:dyDescent="0.3">
      <c r="A299" s="10"/>
      <c r="B299" s="10" t="s">
        <v>620</v>
      </c>
    </row>
  </sheetData>
  <sortState xmlns:xlrd2="http://schemas.microsoft.com/office/spreadsheetml/2017/richdata2" ref="A57:B172">
    <sortCondition ref="A5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58"/>
  <sheetViews>
    <sheetView workbookViewId="0">
      <pane ySplit="1" topLeftCell="A14" activePane="bottomLeft" state="frozen"/>
      <selection activeCell="A56" sqref="A56"/>
      <selection pane="bottomLeft" activeCell="B56" sqref="B56"/>
    </sheetView>
  </sheetViews>
  <sheetFormatPr defaultRowHeight="14.4" x14ac:dyDescent="0.3"/>
  <cols>
    <col min="1" max="1" width="30" style="11" customWidth="1"/>
    <col min="2" max="2" width="42.109375" style="11" bestFit="1" customWidth="1"/>
    <col min="3" max="3" width="21.5546875" style="11" bestFit="1" customWidth="1"/>
    <col min="4" max="4" width="9.109375" style="15" customWidth="1"/>
    <col min="5" max="5" width="9.109375" style="11" customWidth="1"/>
    <col min="6" max="6" width="80.88671875" style="11" customWidth="1"/>
    <col min="7" max="7" width="23.33203125" style="11" customWidth="1"/>
    <col min="8" max="8" width="9.109375" style="11" customWidth="1"/>
    <col min="9" max="9" width="7" style="11" customWidth="1"/>
  </cols>
  <sheetData>
    <row r="1" spans="1:9" x14ac:dyDescent="0.3">
      <c r="B1" s="12" t="s">
        <v>621</v>
      </c>
      <c r="C1" s="12" t="s">
        <v>622</v>
      </c>
      <c r="D1" s="14" t="s">
        <v>623</v>
      </c>
      <c r="E1" s="12" t="s">
        <v>624</v>
      </c>
      <c r="F1" s="4" t="s">
        <v>625</v>
      </c>
      <c r="G1" s="13" t="s">
        <v>626</v>
      </c>
    </row>
    <row r="2" spans="1:9" x14ac:dyDescent="0.3">
      <c r="A2" s="12" t="str">
        <f ca="1">IF(B2="",H4, IF(LEN(I2)&gt;6,"Att "&amp;MID(I2,12,2),I2))</f>
        <v/>
      </c>
      <c r="B2" s="12"/>
      <c r="C2" s="12"/>
      <c r="D2" s="14"/>
      <c r="E2" s="12"/>
      <c r="F2" s="12"/>
      <c r="G2" s="12"/>
    </row>
    <row r="3" spans="1:9" s="10" customFormat="1" x14ac:dyDescent="0.3">
      <c r="A3" s="12"/>
      <c r="B3" s="12" t="s">
        <v>627</v>
      </c>
      <c r="C3" s="12" t="str">
        <f>AffidavitType</f>
        <v>Library</v>
      </c>
      <c r="D3" s="14"/>
      <c r="E3" s="12"/>
      <c r="F3" s="12"/>
      <c r="G3" s="12"/>
      <c r="H3" s="11"/>
      <c r="I3" s="11"/>
    </row>
    <row r="4" spans="1:9" x14ac:dyDescent="0.3">
      <c r="A4" s="12" t="str">
        <f ca="1">H4</f>
        <v/>
      </c>
      <c r="B4" s="11" t="s">
        <v>628</v>
      </c>
      <c r="C4" s="11" t="s">
        <v>629</v>
      </c>
      <c r="D4" s="15">
        <v>1</v>
      </c>
      <c r="E4" s="11">
        <v>83</v>
      </c>
      <c r="F4" s="2" t="e">
        <f t="shared" ref="F4:F57" ca="1" si="0">IF(INDIRECT(C4)="","",INDIRECT(C4))</f>
        <v>#REF!</v>
      </c>
      <c r="H4" s="11" t="str">
        <f ca="1">IFERROR(OFFSET(INDIRECT(C4),0,3),"")</f>
        <v/>
      </c>
      <c r="I4" s="11" t="str">
        <f ca="1">IFERROR(OFFSET(INDIRECT(C4),0,4),"")</f>
        <v/>
      </c>
    </row>
    <row r="5" spans="1:9" x14ac:dyDescent="0.3">
      <c r="A5" s="12" t="str">
        <f t="shared" ref="A5:A52" ca="1" si="1">H5</f>
        <v/>
      </c>
      <c r="B5" s="11" t="s">
        <v>630</v>
      </c>
      <c r="C5" s="11" t="s">
        <v>631</v>
      </c>
      <c r="D5" s="15">
        <v>2</v>
      </c>
      <c r="E5" s="11">
        <v>70</v>
      </c>
      <c r="F5" s="2" t="e">
        <f t="shared" ca="1" si="0"/>
        <v>#REF!</v>
      </c>
      <c r="H5" s="11" t="str">
        <f t="shared" ref="H5:H55" ca="1" si="2">IFERROR(OFFSET(INDIRECT(C5),0,3),"")</f>
        <v/>
      </c>
      <c r="I5" s="11" t="str">
        <f t="shared" ref="I5:I55" ca="1" si="3">IFERROR(OFFSET(INDIRECT(C5),0,4),"")</f>
        <v/>
      </c>
    </row>
    <row r="6" spans="1:9" x14ac:dyDescent="0.3">
      <c r="A6" s="12" t="str">
        <f t="shared" ca="1" si="1"/>
        <v/>
      </c>
      <c r="B6" s="11" t="s">
        <v>632</v>
      </c>
      <c r="C6" s="11" t="s">
        <v>633</v>
      </c>
      <c r="D6" s="15">
        <v>3</v>
      </c>
      <c r="E6" s="11">
        <v>70</v>
      </c>
      <c r="F6" s="2" t="e">
        <f t="shared" ca="1" si="0"/>
        <v>#REF!</v>
      </c>
      <c r="H6" s="11" t="str">
        <f t="shared" ca="1" si="2"/>
        <v/>
      </c>
      <c r="I6" s="11" t="str">
        <f t="shared" ca="1" si="3"/>
        <v/>
      </c>
    </row>
    <row r="7" spans="1:9" x14ac:dyDescent="0.3">
      <c r="A7" s="12" t="str">
        <f t="shared" ca="1" si="1"/>
        <v/>
      </c>
      <c r="B7" s="11" t="s">
        <v>634</v>
      </c>
      <c r="C7" s="11" t="s">
        <v>635</v>
      </c>
      <c r="D7" s="15">
        <v>4</v>
      </c>
      <c r="E7" s="11">
        <v>70</v>
      </c>
      <c r="F7" s="2" t="e">
        <f t="shared" ca="1" si="0"/>
        <v>#REF!</v>
      </c>
      <c r="H7" s="11" t="str">
        <f t="shared" ca="1" si="2"/>
        <v/>
      </c>
      <c r="I7" s="11" t="str">
        <f t="shared" ca="1" si="3"/>
        <v/>
      </c>
    </row>
    <row r="8" spans="1:9" x14ac:dyDescent="0.3">
      <c r="A8" s="12" t="str">
        <f t="shared" ca="1" si="1"/>
        <v/>
      </c>
      <c r="B8" s="11" t="s">
        <v>636</v>
      </c>
      <c r="C8" s="11" t="s">
        <v>637</v>
      </c>
      <c r="D8" s="15">
        <v>5</v>
      </c>
      <c r="E8" s="11">
        <v>70</v>
      </c>
      <c r="F8" s="2" t="e">
        <f t="shared" ca="1" si="0"/>
        <v>#REF!</v>
      </c>
      <c r="H8" s="11" t="str">
        <f t="shared" ca="1" si="2"/>
        <v/>
      </c>
      <c r="I8" s="11" t="str">
        <f t="shared" ca="1" si="3"/>
        <v/>
      </c>
    </row>
    <row r="9" spans="1:9" x14ac:dyDescent="0.3">
      <c r="A9" s="12" t="str">
        <f t="shared" ca="1" si="1"/>
        <v/>
      </c>
      <c r="B9" s="11" t="s">
        <v>638</v>
      </c>
      <c r="C9" s="11" t="s">
        <v>639</v>
      </c>
      <c r="D9" s="15">
        <v>6</v>
      </c>
      <c r="E9" s="11">
        <v>70</v>
      </c>
      <c r="F9" s="2" t="e">
        <f t="shared" ca="1" si="0"/>
        <v>#REF!</v>
      </c>
      <c r="H9" s="11" t="str">
        <f t="shared" ca="1" si="2"/>
        <v/>
      </c>
      <c r="I9" s="11" t="str">
        <f t="shared" ca="1" si="3"/>
        <v/>
      </c>
    </row>
    <row r="10" spans="1:9" x14ac:dyDescent="0.3">
      <c r="A10" s="12" t="str">
        <f t="shared" ca="1" si="1"/>
        <v/>
      </c>
      <c r="B10" s="11" t="s">
        <v>640</v>
      </c>
      <c r="C10" s="11" t="s">
        <v>641</v>
      </c>
      <c r="D10" s="15">
        <v>7</v>
      </c>
      <c r="E10" s="11">
        <v>70</v>
      </c>
      <c r="F10" s="2" t="e">
        <f t="shared" ca="1" si="0"/>
        <v>#REF!</v>
      </c>
      <c r="H10" s="11" t="str">
        <f t="shared" ca="1" si="2"/>
        <v/>
      </c>
      <c r="I10" s="11" t="str">
        <f t="shared" ca="1" si="3"/>
        <v/>
      </c>
    </row>
    <row r="11" spans="1:9" x14ac:dyDescent="0.3">
      <c r="A11" s="12" t="str">
        <f t="shared" ca="1" si="1"/>
        <v/>
      </c>
      <c r="B11" s="11" t="s">
        <v>642</v>
      </c>
      <c r="C11" s="11" t="s">
        <v>643</v>
      </c>
      <c r="D11" s="15">
        <v>8</v>
      </c>
      <c r="E11" s="11">
        <v>70</v>
      </c>
      <c r="F11" s="2" t="e">
        <f t="shared" ca="1" si="0"/>
        <v>#REF!</v>
      </c>
      <c r="H11" s="11" t="str">
        <f t="shared" ca="1" si="2"/>
        <v/>
      </c>
      <c r="I11" s="11" t="str">
        <f t="shared" ca="1" si="3"/>
        <v/>
      </c>
    </row>
    <row r="12" spans="1:9" x14ac:dyDescent="0.3">
      <c r="A12" s="12" t="str">
        <f t="shared" ca="1" si="1"/>
        <v/>
      </c>
      <c r="B12" s="11" t="s">
        <v>644</v>
      </c>
      <c r="C12" s="11" t="s">
        <v>645</v>
      </c>
      <c r="D12" s="15">
        <v>9</v>
      </c>
      <c r="E12" s="11">
        <v>70</v>
      </c>
      <c r="F12" s="2" t="e">
        <f t="shared" ca="1" si="0"/>
        <v>#REF!</v>
      </c>
      <c r="H12" s="11" t="str">
        <f t="shared" ca="1" si="2"/>
        <v/>
      </c>
      <c r="I12" s="11" t="str">
        <f t="shared" ca="1" si="3"/>
        <v/>
      </c>
    </row>
    <row r="13" spans="1:9" x14ac:dyDescent="0.3">
      <c r="A13" s="12" t="str">
        <f t="shared" ca="1" si="1"/>
        <v/>
      </c>
      <c r="B13" s="11" t="s">
        <v>646</v>
      </c>
      <c r="C13" s="11" t="s">
        <v>647</v>
      </c>
      <c r="D13" s="15">
        <v>10</v>
      </c>
      <c r="E13" s="11">
        <v>70</v>
      </c>
      <c r="F13" s="2" t="e">
        <f t="shared" ca="1" si="0"/>
        <v>#REF!</v>
      </c>
      <c r="H13" s="11" t="str">
        <f t="shared" ca="1" si="2"/>
        <v/>
      </c>
      <c r="I13" s="11" t="str">
        <f t="shared" ca="1" si="3"/>
        <v/>
      </c>
    </row>
    <row r="14" spans="1:9" s="10" customFormat="1" x14ac:dyDescent="0.3">
      <c r="A14" s="12" t="str">
        <f t="shared" ca="1" si="1"/>
        <v/>
      </c>
      <c r="B14" s="10" t="s">
        <v>648</v>
      </c>
      <c r="C14" s="10" t="s">
        <v>649</v>
      </c>
      <c r="D14" s="15">
        <v>9</v>
      </c>
      <c r="E14" s="11">
        <v>70</v>
      </c>
      <c r="F14" s="2" t="e">
        <f t="shared" ca="1" si="0"/>
        <v>#REF!</v>
      </c>
      <c r="G14" s="11"/>
      <c r="H14" s="11" t="str">
        <f ca="1">IFERROR(OFFSET(INDIRECT(C14),0,3),"")</f>
        <v/>
      </c>
      <c r="I14" s="11" t="str">
        <f ca="1">IFERROR(OFFSET(INDIRECT(C14),0,4),"")</f>
        <v/>
      </c>
    </row>
    <row r="15" spans="1:9" s="10" customFormat="1" x14ac:dyDescent="0.3">
      <c r="A15" s="12" t="str">
        <f t="shared" ca="1" si="1"/>
        <v/>
      </c>
      <c r="B15" s="10" t="s">
        <v>650</v>
      </c>
      <c r="C15" s="10" t="s">
        <v>651</v>
      </c>
      <c r="D15" s="15">
        <v>11</v>
      </c>
      <c r="E15" s="11">
        <v>70</v>
      </c>
      <c r="F15" s="2" t="e">
        <f t="shared" ca="1" si="0"/>
        <v>#REF!</v>
      </c>
      <c r="G15" s="11"/>
      <c r="H15" s="11" t="str">
        <f ca="1">IFERROR(OFFSET(INDIRECT(C15),0,3),"")</f>
        <v/>
      </c>
      <c r="I15" s="11" t="str">
        <f ca="1">IFERROR(OFFSET(INDIRECT(C15),0,4),"")</f>
        <v/>
      </c>
    </row>
    <row r="16" spans="1:9" s="10" customFormat="1" x14ac:dyDescent="0.3">
      <c r="A16" s="12" t="str">
        <f t="shared" ca="1" si="1"/>
        <v/>
      </c>
      <c r="B16" s="10" t="s">
        <v>652</v>
      </c>
      <c r="C16" s="10" t="s">
        <v>653</v>
      </c>
      <c r="D16" s="15">
        <v>12</v>
      </c>
      <c r="E16" s="11">
        <v>70</v>
      </c>
      <c r="F16" s="2" t="e">
        <f t="shared" ca="1" si="0"/>
        <v>#REF!</v>
      </c>
      <c r="G16" s="11"/>
      <c r="H16" s="11" t="str">
        <f ca="1">IFERROR(OFFSET(INDIRECT(C16),0,3),"")</f>
        <v/>
      </c>
      <c r="I16" s="11" t="str">
        <f ca="1">IFERROR(OFFSET(INDIRECT(C16),0,4),"")</f>
        <v/>
      </c>
    </row>
    <row r="17" spans="1:9" s="10" customFormat="1" x14ac:dyDescent="0.3">
      <c r="A17" s="12" t="str">
        <f t="shared" ca="1" si="1"/>
        <v/>
      </c>
      <c r="B17" s="10" t="s">
        <v>654</v>
      </c>
      <c r="C17" s="10" t="s">
        <v>655</v>
      </c>
      <c r="D17" s="15">
        <v>13</v>
      </c>
      <c r="E17" s="11">
        <v>70</v>
      </c>
      <c r="F17" s="2" t="e">
        <f t="shared" ca="1" si="0"/>
        <v>#REF!</v>
      </c>
      <c r="G17" s="11"/>
      <c r="H17" s="11" t="str">
        <f ca="1">IFERROR(OFFSET(INDIRECT(C17),0,3),"")</f>
        <v/>
      </c>
      <c r="I17" s="11" t="str">
        <f ca="1">IFERROR(OFFSET(INDIRECT(C17),0,4),"")</f>
        <v/>
      </c>
    </row>
    <row r="18" spans="1:9" x14ac:dyDescent="0.3">
      <c r="A18" s="12" t="str">
        <f t="shared" ca="1" si="1"/>
        <v/>
      </c>
      <c r="F18" s="2"/>
      <c r="H18" s="11" t="str">
        <f ca="1">IFERROR(OFFSET(INDIRECT(C18),0,3),"")</f>
        <v/>
      </c>
      <c r="I18" s="11" t="str">
        <f ca="1">IFERROR(OFFSET(INDIRECT(C18),0,4),"")</f>
        <v/>
      </c>
    </row>
    <row r="19" spans="1:9" x14ac:dyDescent="0.3">
      <c r="A19" s="12" t="str">
        <f t="shared" ca="1" si="1"/>
        <v/>
      </c>
      <c r="B19" s="11" t="s">
        <v>656</v>
      </c>
      <c r="C19" s="11" t="s">
        <v>657</v>
      </c>
      <c r="D19" s="15">
        <v>11</v>
      </c>
      <c r="E19" s="11">
        <v>83</v>
      </c>
      <c r="F19" s="2" t="e">
        <f t="shared" ca="1" si="0"/>
        <v>#REF!</v>
      </c>
      <c r="H19" s="11" t="str">
        <f t="shared" ca="1" si="2"/>
        <v/>
      </c>
      <c r="I19" s="11" t="str">
        <f t="shared" ca="1" si="3"/>
        <v/>
      </c>
    </row>
    <row r="20" spans="1:9" x14ac:dyDescent="0.3">
      <c r="A20" s="12" t="str">
        <f t="shared" ca="1" si="1"/>
        <v/>
      </c>
      <c r="F20" s="2"/>
      <c r="H20" s="11" t="str">
        <f t="shared" ca="1" si="2"/>
        <v/>
      </c>
      <c r="I20" s="11" t="str">
        <f t="shared" ca="1" si="3"/>
        <v/>
      </c>
    </row>
    <row r="21" spans="1:9" x14ac:dyDescent="0.3">
      <c r="A21" s="12" t="str">
        <f t="shared" ca="1" si="1"/>
        <v/>
      </c>
      <c r="B21" s="11" t="s">
        <v>658</v>
      </c>
      <c r="C21" s="11" t="s">
        <v>659</v>
      </c>
      <c r="D21" s="15">
        <v>12</v>
      </c>
      <c r="E21" s="11">
        <v>83</v>
      </c>
      <c r="F21" s="2" t="e">
        <f t="shared" ca="1" si="0"/>
        <v>#REF!</v>
      </c>
      <c r="H21" s="11" t="str">
        <f t="shared" ca="1" si="2"/>
        <v/>
      </c>
      <c r="I21" s="11" t="str">
        <f t="shared" ca="1" si="3"/>
        <v/>
      </c>
    </row>
    <row r="22" spans="1:9" x14ac:dyDescent="0.3">
      <c r="A22" s="12" t="str">
        <f t="shared" ca="1" si="1"/>
        <v/>
      </c>
      <c r="F22" s="2"/>
      <c r="H22" s="11" t="str">
        <f t="shared" ca="1" si="2"/>
        <v/>
      </c>
      <c r="I22" s="11" t="str">
        <f t="shared" ca="1" si="3"/>
        <v/>
      </c>
    </row>
    <row r="23" spans="1:9" x14ac:dyDescent="0.3">
      <c r="A23" s="12" t="str">
        <f t="shared" ca="1" si="1"/>
        <v/>
      </c>
      <c r="B23" s="11" t="s">
        <v>660</v>
      </c>
      <c r="C23" s="11" t="s">
        <v>661</v>
      </c>
      <c r="D23" s="15">
        <v>13</v>
      </c>
      <c r="E23" s="11">
        <v>70</v>
      </c>
      <c r="F23" s="2" t="e">
        <f t="shared" ca="1" si="0"/>
        <v>#REF!</v>
      </c>
      <c r="H23" s="11" t="str">
        <f t="shared" ca="1" si="2"/>
        <v/>
      </c>
      <c r="I23" s="11" t="str">
        <f t="shared" ca="1" si="3"/>
        <v/>
      </c>
    </row>
    <row r="24" spans="1:9" x14ac:dyDescent="0.3">
      <c r="A24" s="12" t="str">
        <f t="shared" ca="1" si="1"/>
        <v/>
      </c>
      <c r="B24" s="11" t="s">
        <v>662</v>
      </c>
      <c r="C24" s="11" t="s">
        <v>663</v>
      </c>
      <c r="D24" s="15">
        <v>15</v>
      </c>
      <c r="E24" s="11">
        <v>70</v>
      </c>
      <c r="F24" s="2" t="e">
        <f t="shared" ca="1" si="0"/>
        <v>#REF!</v>
      </c>
      <c r="H24" s="11" t="str">
        <f t="shared" ca="1" si="2"/>
        <v/>
      </c>
      <c r="I24" s="11" t="str">
        <f t="shared" ca="1" si="3"/>
        <v/>
      </c>
    </row>
    <row r="25" spans="1:9" x14ac:dyDescent="0.3">
      <c r="A25" s="12" t="str">
        <f t="shared" ca="1" si="1"/>
        <v/>
      </c>
      <c r="B25" s="11" t="s">
        <v>664</v>
      </c>
      <c r="C25" s="11" t="s">
        <v>665</v>
      </c>
      <c r="D25" s="15">
        <v>16</v>
      </c>
      <c r="E25" s="11">
        <v>70</v>
      </c>
      <c r="F25" s="2" t="e">
        <f t="shared" ca="1" si="0"/>
        <v>#REF!</v>
      </c>
      <c r="H25" s="11" t="str">
        <f t="shared" ca="1" si="2"/>
        <v/>
      </c>
      <c r="I25" s="11" t="str">
        <f t="shared" ca="1" si="3"/>
        <v/>
      </c>
    </row>
    <row r="26" spans="1:9" x14ac:dyDescent="0.3">
      <c r="A26" s="12" t="str">
        <f t="shared" ca="1" si="1"/>
        <v/>
      </c>
      <c r="B26" s="11" t="s">
        <v>666</v>
      </c>
      <c r="C26" s="11" t="s">
        <v>667</v>
      </c>
      <c r="D26" s="15">
        <v>17</v>
      </c>
      <c r="E26" s="11">
        <v>70</v>
      </c>
      <c r="F26" s="2" t="e">
        <f t="shared" ca="1" si="0"/>
        <v>#REF!</v>
      </c>
      <c r="H26" s="11" t="str">
        <f t="shared" ca="1" si="2"/>
        <v/>
      </c>
      <c r="I26" s="11" t="str">
        <f t="shared" ca="1" si="3"/>
        <v/>
      </c>
    </row>
    <row r="27" spans="1:9" x14ac:dyDescent="0.3">
      <c r="A27" s="12" t="str">
        <f t="shared" ca="1" si="1"/>
        <v/>
      </c>
      <c r="B27" s="11" t="s">
        <v>668</v>
      </c>
      <c r="C27" s="11" t="s">
        <v>669</v>
      </c>
      <c r="D27" s="15">
        <v>20</v>
      </c>
      <c r="E27" s="11">
        <v>70</v>
      </c>
      <c r="F27" s="2" t="e">
        <f t="shared" ca="1" si="0"/>
        <v>#REF!</v>
      </c>
      <c r="H27" s="11" t="str">
        <f t="shared" ca="1" si="2"/>
        <v/>
      </c>
      <c r="I27" s="11" t="str">
        <f t="shared" ca="1" si="3"/>
        <v/>
      </c>
    </row>
    <row r="28" spans="1:9" x14ac:dyDescent="0.3">
      <c r="A28" s="12" t="str">
        <f t="shared" ca="1" si="1"/>
        <v/>
      </c>
      <c r="B28" s="11" t="s">
        <v>670</v>
      </c>
      <c r="C28" s="11" t="s">
        <v>671</v>
      </c>
      <c r="D28" s="15">
        <v>21</v>
      </c>
      <c r="E28" s="11">
        <v>70</v>
      </c>
      <c r="F28" s="2" t="e">
        <f t="shared" ca="1" si="0"/>
        <v>#REF!</v>
      </c>
      <c r="H28" s="11" t="str">
        <f t="shared" ca="1" si="2"/>
        <v/>
      </c>
      <c r="I28" s="11" t="str">
        <f t="shared" ca="1" si="3"/>
        <v/>
      </c>
    </row>
    <row r="29" spans="1:9" x14ac:dyDescent="0.3">
      <c r="A29" s="12" t="str">
        <f t="shared" ca="1" si="1"/>
        <v/>
      </c>
      <c r="B29" s="11" t="s">
        <v>672</v>
      </c>
      <c r="C29" s="11" t="s">
        <v>673</v>
      </c>
      <c r="D29" s="15">
        <v>22</v>
      </c>
      <c r="E29" s="11">
        <v>83</v>
      </c>
      <c r="F29" s="2" t="e">
        <f t="shared" ca="1" si="0"/>
        <v>#REF!</v>
      </c>
      <c r="H29" s="11" t="str">
        <f t="shared" ca="1" si="2"/>
        <v/>
      </c>
      <c r="I29" s="11" t="str">
        <f t="shared" ca="1" si="3"/>
        <v/>
      </c>
    </row>
    <row r="30" spans="1:9" x14ac:dyDescent="0.3">
      <c r="A30" s="12" t="str">
        <f t="shared" ca="1" si="1"/>
        <v/>
      </c>
      <c r="B30" s="11" t="s">
        <v>674</v>
      </c>
      <c r="C30" s="11" t="s">
        <v>675</v>
      </c>
      <c r="D30" s="15">
        <v>23</v>
      </c>
      <c r="E30" s="11">
        <v>70</v>
      </c>
      <c r="F30" s="2" t="e">
        <f t="shared" ca="1" si="0"/>
        <v>#REF!</v>
      </c>
      <c r="H30" s="11" t="str">
        <f t="shared" ca="1" si="2"/>
        <v/>
      </c>
      <c r="I30" s="11" t="str">
        <f t="shared" ca="1" si="3"/>
        <v/>
      </c>
    </row>
    <row r="31" spans="1:9" x14ac:dyDescent="0.3">
      <c r="A31" s="12" t="str">
        <f t="shared" ca="1" si="1"/>
        <v/>
      </c>
      <c r="B31" s="11" t="s">
        <v>676</v>
      </c>
      <c r="C31" s="11" t="s">
        <v>677</v>
      </c>
      <c r="D31" s="15">
        <v>24</v>
      </c>
      <c r="E31" s="11">
        <v>70</v>
      </c>
      <c r="F31" s="2" t="e">
        <f t="shared" ca="1" si="0"/>
        <v>#REF!</v>
      </c>
      <c r="H31" s="11" t="str">
        <f t="shared" ca="1" si="2"/>
        <v/>
      </c>
      <c r="I31" s="11" t="str">
        <f t="shared" ca="1" si="3"/>
        <v/>
      </c>
    </row>
    <row r="32" spans="1:9" x14ac:dyDescent="0.3">
      <c r="A32" s="12" t="str">
        <f t="shared" ca="1" si="1"/>
        <v/>
      </c>
      <c r="B32" s="11" t="s">
        <v>678</v>
      </c>
      <c r="C32" s="11" t="s">
        <v>679</v>
      </c>
      <c r="D32" s="15">
        <v>25</v>
      </c>
      <c r="E32" s="11">
        <v>70</v>
      </c>
      <c r="F32" s="2" t="e">
        <f t="shared" ca="1" si="0"/>
        <v>#REF!</v>
      </c>
      <c r="H32" s="11" t="str">
        <f t="shared" ca="1" si="2"/>
        <v/>
      </c>
      <c r="I32" s="11" t="str">
        <f t="shared" ca="1" si="3"/>
        <v/>
      </c>
    </row>
    <row r="33" spans="1:9" x14ac:dyDescent="0.3">
      <c r="A33" s="12" t="str">
        <f t="shared" ca="1" si="1"/>
        <v/>
      </c>
      <c r="B33" s="11" t="s">
        <v>680</v>
      </c>
      <c r="C33" s="11" t="s">
        <v>681</v>
      </c>
      <c r="D33" s="15">
        <v>33</v>
      </c>
      <c r="E33" s="11">
        <v>70</v>
      </c>
      <c r="F33" s="2" t="e">
        <f t="shared" ca="1" si="0"/>
        <v>#REF!</v>
      </c>
      <c r="H33" s="11" t="str">
        <f t="shared" ca="1" si="2"/>
        <v/>
      </c>
      <c r="I33" s="11" t="str">
        <f t="shared" ca="1" si="3"/>
        <v/>
      </c>
    </row>
    <row r="34" spans="1:9" x14ac:dyDescent="0.3">
      <c r="A34" s="12" t="str">
        <f t="shared" ca="1" si="1"/>
        <v/>
      </c>
      <c r="F34" s="2"/>
      <c r="H34" s="11" t="str">
        <f t="shared" ca="1" si="2"/>
        <v/>
      </c>
      <c r="I34" s="11" t="str">
        <f t="shared" ca="1" si="3"/>
        <v/>
      </c>
    </row>
    <row r="35" spans="1:9" x14ac:dyDescent="0.3">
      <c r="A35" s="12" t="str">
        <f t="shared" ca="1" si="1"/>
        <v/>
      </c>
      <c r="B35" s="11" t="s">
        <v>682</v>
      </c>
      <c r="C35" s="11" t="s">
        <v>683</v>
      </c>
      <c r="D35" s="15">
        <v>34</v>
      </c>
      <c r="E35" s="11">
        <v>70</v>
      </c>
      <c r="F35" s="2" t="e">
        <f t="shared" ca="1" si="0"/>
        <v>#REF!</v>
      </c>
      <c r="H35" s="11" t="str">
        <f t="shared" ca="1" si="2"/>
        <v/>
      </c>
      <c r="I35" s="11" t="str">
        <f t="shared" ca="1" si="3"/>
        <v/>
      </c>
    </row>
    <row r="36" spans="1:9" x14ac:dyDescent="0.3">
      <c r="A36" s="12" t="str">
        <f t="shared" ca="1" si="1"/>
        <v/>
      </c>
      <c r="B36" s="11" t="s">
        <v>684</v>
      </c>
      <c r="C36" s="11" t="s">
        <v>685</v>
      </c>
      <c r="D36" s="15">
        <v>35</v>
      </c>
      <c r="E36" s="11">
        <v>70</v>
      </c>
      <c r="F36" s="2" t="e">
        <f t="shared" ca="1" si="0"/>
        <v>#REF!</v>
      </c>
      <c r="H36" s="11" t="str">
        <f t="shared" ca="1" si="2"/>
        <v/>
      </c>
      <c r="I36" s="11" t="str">
        <f t="shared" ca="1" si="3"/>
        <v/>
      </c>
    </row>
    <row r="37" spans="1:9" x14ac:dyDescent="0.3">
      <c r="A37" s="12" t="str">
        <f t="shared" ca="1" si="1"/>
        <v/>
      </c>
      <c r="B37" s="11" t="s">
        <v>686</v>
      </c>
      <c r="C37" s="11" t="s">
        <v>687</v>
      </c>
      <c r="D37" s="15">
        <v>36</v>
      </c>
      <c r="E37" s="11">
        <v>70</v>
      </c>
      <c r="F37" s="2" t="e">
        <f t="shared" ca="1" si="0"/>
        <v>#REF!</v>
      </c>
      <c r="H37" s="11" t="str">
        <f t="shared" ca="1" si="2"/>
        <v/>
      </c>
      <c r="I37" s="11" t="str">
        <f t="shared" ca="1" si="3"/>
        <v/>
      </c>
    </row>
    <row r="38" spans="1:9" x14ac:dyDescent="0.3">
      <c r="A38" s="12" t="str">
        <f t="shared" ca="1" si="1"/>
        <v/>
      </c>
      <c r="B38" s="11" t="s">
        <v>688</v>
      </c>
      <c r="C38" s="11" t="s">
        <v>689</v>
      </c>
      <c r="D38" s="15">
        <v>41</v>
      </c>
      <c r="E38" s="11">
        <v>70</v>
      </c>
      <c r="F38" s="2" t="e">
        <f t="shared" ca="1" si="0"/>
        <v>#REF!</v>
      </c>
      <c r="H38" s="11" t="str">
        <f t="shared" ca="1" si="2"/>
        <v/>
      </c>
      <c r="I38" s="11" t="str">
        <f t="shared" ca="1" si="3"/>
        <v/>
      </c>
    </row>
    <row r="39" spans="1:9" x14ac:dyDescent="0.3">
      <c r="A39" s="12" t="str">
        <f t="shared" ca="1" si="1"/>
        <v/>
      </c>
      <c r="B39" s="11" t="s">
        <v>690</v>
      </c>
      <c r="C39" s="11" t="s">
        <v>691</v>
      </c>
      <c r="D39" s="15">
        <v>42</v>
      </c>
      <c r="E39" s="11">
        <v>70</v>
      </c>
      <c r="F39" s="2" t="e">
        <f t="shared" ca="1" si="0"/>
        <v>#REF!</v>
      </c>
      <c r="H39" s="11" t="str">
        <f t="shared" ca="1" si="2"/>
        <v/>
      </c>
      <c r="I39" s="11" t="str">
        <f t="shared" ca="1" si="3"/>
        <v/>
      </c>
    </row>
    <row r="40" spans="1:9" x14ac:dyDescent="0.3">
      <c r="A40" s="12" t="str">
        <f t="shared" ca="1" si="1"/>
        <v/>
      </c>
      <c r="B40" s="11" t="s">
        <v>692</v>
      </c>
      <c r="C40" s="11" t="s">
        <v>693</v>
      </c>
      <c r="D40" s="15">
        <v>43</v>
      </c>
      <c r="E40" s="11">
        <v>70</v>
      </c>
      <c r="F40" s="2" t="e">
        <f t="shared" ca="1" si="0"/>
        <v>#REF!</v>
      </c>
      <c r="H40" s="11" t="str">
        <f t="shared" ca="1" si="2"/>
        <v/>
      </c>
      <c r="I40" s="11" t="str">
        <f t="shared" ca="1" si="3"/>
        <v/>
      </c>
    </row>
    <row r="41" spans="1:9" x14ac:dyDescent="0.3">
      <c r="A41" s="12" t="str">
        <f t="shared" ca="1" si="1"/>
        <v/>
      </c>
      <c r="B41" s="11" t="s">
        <v>694</v>
      </c>
      <c r="C41" s="11" t="s">
        <v>695</v>
      </c>
      <c r="D41" s="15">
        <v>44</v>
      </c>
      <c r="E41" s="11">
        <v>70</v>
      </c>
      <c r="F41" s="2" t="e">
        <f t="shared" ca="1" si="0"/>
        <v>#REF!</v>
      </c>
      <c r="H41" s="11" t="str">
        <f t="shared" ca="1" si="2"/>
        <v/>
      </c>
      <c r="I41" s="11" t="str">
        <f t="shared" ca="1" si="3"/>
        <v/>
      </c>
    </row>
    <row r="42" spans="1:9" x14ac:dyDescent="0.3">
      <c r="A42" s="12" t="str">
        <f t="shared" ca="1" si="1"/>
        <v/>
      </c>
      <c r="B42" s="11" t="s">
        <v>696</v>
      </c>
      <c r="C42" s="11" t="s">
        <v>697</v>
      </c>
      <c r="D42" s="15">
        <v>49</v>
      </c>
      <c r="E42" s="11">
        <v>70</v>
      </c>
      <c r="F42" s="2" t="e">
        <f t="shared" ca="1" si="0"/>
        <v>#REF!</v>
      </c>
      <c r="H42" s="11" t="str">
        <f t="shared" ca="1" si="2"/>
        <v/>
      </c>
      <c r="I42" s="11" t="str">
        <f t="shared" ca="1" si="3"/>
        <v/>
      </c>
    </row>
    <row r="43" spans="1:9" x14ac:dyDescent="0.3">
      <c r="A43" s="12" t="str">
        <f t="shared" ca="1" si="1"/>
        <v/>
      </c>
      <c r="F43" s="2"/>
      <c r="H43" s="11" t="str">
        <f t="shared" ca="1" si="2"/>
        <v/>
      </c>
      <c r="I43" s="11" t="str">
        <f t="shared" ca="1" si="3"/>
        <v/>
      </c>
    </row>
    <row r="44" spans="1:9" x14ac:dyDescent="0.3">
      <c r="A44" s="12" t="str">
        <f t="shared" ca="1" si="1"/>
        <v/>
      </c>
      <c r="B44" s="11" t="s">
        <v>698</v>
      </c>
      <c r="C44" s="11" t="s">
        <v>699</v>
      </c>
      <c r="D44" s="15">
        <v>50</v>
      </c>
      <c r="E44" s="11">
        <v>70</v>
      </c>
      <c r="F44" s="2" t="e">
        <f t="shared" ca="1" si="0"/>
        <v>#REF!</v>
      </c>
      <c r="H44" s="11" t="str">
        <f t="shared" ca="1" si="2"/>
        <v/>
      </c>
      <c r="I44" s="11" t="str">
        <f t="shared" ca="1" si="3"/>
        <v/>
      </c>
    </row>
    <row r="45" spans="1:9" x14ac:dyDescent="0.3">
      <c r="A45" s="12" t="str">
        <f t="shared" ca="1" si="1"/>
        <v/>
      </c>
      <c r="B45" s="11" t="s">
        <v>700</v>
      </c>
      <c r="C45" s="11" t="s">
        <v>701</v>
      </c>
      <c r="D45" s="15">
        <v>51</v>
      </c>
      <c r="E45" s="11">
        <v>70</v>
      </c>
      <c r="F45" s="2" t="e">
        <f t="shared" ca="1" si="0"/>
        <v>#REF!</v>
      </c>
      <c r="H45" s="11" t="str">
        <f t="shared" ca="1" si="2"/>
        <v/>
      </c>
      <c r="I45" s="11" t="str">
        <f t="shared" ca="1" si="3"/>
        <v/>
      </c>
    </row>
    <row r="46" spans="1:9" x14ac:dyDescent="0.3">
      <c r="A46" s="12" t="str">
        <f t="shared" ca="1" si="1"/>
        <v/>
      </c>
      <c r="B46" s="11" t="s">
        <v>702</v>
      </c>
      <c r="C46" s="11" t="s">
        <v>703</v>
      </c>
      <c r="D46" s="15">
        <v>52</v>
      </c>
      <c r="E46" s="11">
        <v>70</v>
      </c>
      <c r="F46" s="2" t="e">
        <f t="shared" ca="1" si="0"/>
        <v>#REF!</v>
      </c>
      <c r="H46" s="11" t="str">
        <f t="shared" ca="1" si="2"/>
        <v/>
      </c>
      <c r="I46" s="11" t="str">
        <f t="shared" ca="1" si="3"/>
        <v/>
      </c>
    </row>
    <row r="47" spans="1:9" x14ac:dyDescent="0.3">
      <c r="A47" s="12" t="str">
        <f t="shared" ca="1" si="1"/>
        <v/>
      </c>
      <c r="B47" s="11" t="s">
        <v>704</v>
      </c>
      <c r="C47" s="11" t="s">
        <v>705</v>
      </c>
      <c r="D47" s="15">
        <v>53</v>
      </c>
      <c r="E47" s="11">
        <v>70</v>
      </c>
      <c r="F47" s="2" t="e">
        <f t="shared" ca="1" si="0"/>
        <v>#REF!</v>
      </c>
      <c r="H47" s="11" t="str">
        <f t="shared" ca="1" si="2"/>
        <v/>
      </c>
      <c r="I47" s="11" t="str">
        <f t="shared" ca="1" si="3"/>
        <v/>
      </c>
    </row>
    <row r="48" spans="1:9" x14ac:dyDescent="0.3">
      <c r="A48" s="12" t="str">
        <f t="shared" ca="1" si="1"/>
        <v/>
      </c>
      <c r="B48" s="11" t="s">
        <v>706</v>
      </c>
      <c r="C48" s="11" t="s">
        <v>707</v>
      </c>
      <c r="D48" s="15">
        <v>54</v>
      </c>
      <c r="E48" s="11">
        <v>70</v>
      </c>
      <c r="F48" s="2" t="e">
        <f t="shared" ca="1" si="0"/>
        <v>#REF!</v>
      </c>
      <c r="H48" s="11" t="str">
        <f t="shared" ca="1" si="2"/>
        <v/>
      </c>
      <c r="I48" s="11" t="str">
        <f t="shared" ca="1" si="3"/>
        <v/>
      </c>
    </row>
    <row r="49" spans="1:9" x14ac:dyDescent="0.3">
      <c r="A49" s="12" t="str">
        <f t="shared" ca="1" si="1"/>
        <v/>
      </c>
      <c r="F49" s="2"/>
      <c r="H49" s="11" t="str">
        <f t="shared" ca="1" si="2"/>
        <v/>
      </c>
      <c r="I49" s="11" t="str">
        <f t="shared" ca="1" si="3"/>
        <v/>
      </c>
    </row>
    <row r="50" spans="1:9" x14ac:dyDescent="0.3">
      <c r="A50" s="12" t="str">
        <f t="shared" ca="1" si="1"/>
        <v/>
      </c>
      <c r="B50" s="11" t="s">
        <v>708</v>
      </c>
      <c r="C50" s="11" t="s">
        <v>709</v>
      </c>
      <c r="D50" s="15">
        <v>55</v>
      </c>
      <c r="E50" s="11">
        <v>83</v>
      </c>
      <c r="F50" s="2" t="e">
        <f t="shared" ca="1" si="0"/>
        <v>#REF!</v>
      </c>
      <c r="H50" s="11" t="str">
        <f t="shared" ca="1" si="2"/>
        <v/>
      </c>
      <c r="I50" s="11" t="str">
        <f t="shared" ca="1" si="3"/>
        <v/>
      </c>
    </row>
    <row r="51" spans="1:9" x14ac:dyDescent="0.3">
      <c r="A51" s="12" t="str">
        <f t="shared" ca="1" si="1"/>
        <v/>
      </c>
      <c r="B51" s="11" t="s">
        <v>710</v>
      </c>
      <c r="C51" s="11" t="s">
        <v>711</v>
      </c>
      <c r="D51" s="15">
        <v>56</v>
      </c>
      <c r="E51" s="11">
        <v>70</v>
      </c>
      <c r="F51" s="2" t="e">
        <f t="shared" ca="1" si="0"/>
        <v>#REF!</v>
      </c>
      <c r="H51" s="11" t="str">
        <f t="shared" ca="1" si="2"/>
        <v/>
      </c>
      <c r="I51" s="11" t="str">
        <f t="shared" ca="1" si="3"/>
        <v/>
      </c>
    </row>
    <row r="52" spans="1:9" x14ac:dyDescent="0.3">
      <c r="A52" s="12" t="str">
        <f t="shared" ca="1" si="1"/>
        <v/>
      </c>
      <c r="B52" s="11" t="s">
        <v>712</v>
      </c>
      <c r="C52" s="11" t="s">
        <v>713</v>
      </c>
      <c r="D52" s="15">
        <v>57</v>
      </c>
      <c r="E52" s="11">
        <v>83</v>
      </c>
      <c r="F52" s="2" t="e">
        <f t="shared" ca="1" si="0"/>
        <v>#REF!</v>
      </c>
      <c r="H52" s="11" t="str">
        <f t="shared" ca="1" si="2"/>
        <v/>
      </c>
      <c r="I52" s="11" t="str">
        <f t="shared" ca="1" si="3"/>
        <v/>
      </c>
    </row>
    <row r="53" spans="1:9" x14ac:dyDescent="0.3">
      <c r="A53" s="12" t="str">
        <f t="shared" ref="A53:A58" ca="1" si="4">H53</f>
        <v/>
      </c>
      <c r="B53" s="11" t="s">
        <v>714</v>
      </c>
      <c r="C53" s="11" t="s">
        <v>715</v>
      </c>
      <c r="D53" s="15">
        <v>58</v>
      </c>
      <c r="E53" s="11">
        <v>70</v>
      </c>
      <c r="F53" s="2" t="e">
        <f t="shared" ca="1" si="0"/>
        <v>#REF!</v>
      </c>
      <c r="H53" s="11" t="str">
        <f t="shared" ca="1" si="2"/>
        <v/>
      </c>
      <c r="I53" s="11" t="str">
        <f t="shared" ca="1" si="3"/>
        <v/>
      </c>
    </row>
    <row r="54" spans="1:9" x14ac:dyDescent="0.3">
      <c r="A54" s="12" t="str">
        <f t="shared" ca="1" si="4"/>
        <v/>
      </c>
      <c r="B54" s="11" t="s">
        <v>716</v>
      </c>
      <c r="C54" s="11" t="s">
        <v>717</v>
      </c>
      <c r="D54" s="15">
        <v>59</v>
      </c>
      <c r="E54" s="11">
        <v>83</v>
      </c>
      <c r="F54" s="2" t="e">
        <f t="shared" ca="1" si="0"/>
        <v>#REF!</v>
      </c>
      <c r="H54" s="11" t="str">
        <f t="shared" ca="1" si="2"/>
        <v/>
      </c>
      <c r="I54" s="11" t="str">
        <f t="shared" ca="1" si="3"/>
        <v/>
      </c>
    </row>
    <row r="55" spans="1:9" x14ac:dyDescent="0.3">
      <c r="A55" s="12" t="str">
        <f t="shared" ca="1" si="4"/>
        <v/>
      </c>
      <c r="B55" s="11" t="s">
        <v>718</v>
      </c>
      <c r="C55" s="11" t="s">
        <v>719</v>
      </c>
      <c r="D55" s="15">
        <v>60</v>
      </c>
      <c r="E55" s="11">
        <v>70</v>
      </c>
      <c r="F55" s="2" t="e">
        <f t="shared" ca="1" si="0"/>
        <v>#REF!</v>
      </c>
      <c r="H55" s="11" t="str">
        <f t="shared" ca="1" si="2"/>
        <v/>
      </c>
      <c r="I55" s="11" t="str">
        <f t="shared" ca="1" si="3"/>
        <v/>
      </c>
    </row>
    <row r="56" spans="1:9" s="10" customFormat="1" x14ac:dyDescent="0.3">
      <c r="A56" s="12" t="str">
        <f ca="1">H56</f>
        <v/>
      </c>
      <c r="B56" s="11" t="s">
        <v>720</v>
      </c>
      <c r="C56" s="10" t="s">
        <v>721</v>
      </c>
      <c r="D56" s="15"/>
      <c r="E56" s="11"/>
      <c r="F56" s="2" t="e">
        <f t="shared" ca="1" si="0"/>
        <v>#REF!</v>
      </c>
      <c r="G56" s="11"/>
      <c r="H56" s="11" t="str">
        <f ca="1">IFERROR(OFFSET(INDIRECT(C56),0,3),"")</f>
        <v/>
      </c>
      <c r="I56" s="11" t="str">
        <f ca="1">IFERROR(OFFSET(INDIRECT(C56),0,4),"")</f>
        <v/>
      </c>
    </row>
    <row r="57" spans="1:9" x14ac:dyDescent="0.3">
      <c r="A57" s="12" t="str">
        <f t="shared" ca="1" si="4"/>
        <v/>
      </c>
      <c r="B57" s="11" t="s">
        <v>722</v>
      </c>
      <c r="C57" s="11" t="s">
        <v>723</v>
      </c>
      <c r="D57" s="15">
        <v>65</v>
      </c>
      <c r="E57" s="11">
        <v>83</v>
      </c>
      <c r="F57" s="2" t="e">
        <f t="shared" ca="1" si="0"/>
        <v>#REF!</v>
      </c>
      <c r="H57" s="11" t="str">
        <f ca="1">IFERROR(OFFSET(INDIRECT(C57),0,3),"")</f>
        <v/>
      </c>
      <c r="I57" s="11" t="str">
        <f ca="1">IFERROR(OFFSET(INDIRECT(C57),0,4),"")</f>
        <v/>
      </c>
    </row>
    <row r="58" spans="1:9" x14ac:dyDescent="0.3">
      <c r="A58" s="12" t="str">
        <f t="shared" ca="1" si="4"/>
        <v/>
      </c>
      <c r="B58" s="11" t="s">
        <v>724</v>
      </c>
      <c r="C58" s="11" t="s">
        <v>725</v>
      </c>
      <c r="D58" s="15">
        <v>67</v>
      </c>
      <c r="E58" s="11">
        <v>70</v>
      </c>
      <c r="F58" s="2" t="e">
        <f ca="1">IF(INDIRECT(C58)="","",INDIRECT(C58))</f>
        <v>#REF!</v>
      </c>
      <c r="H58" s="11" t="str">
        <f ca="1">IFERROR(OFFSET(INDIRECT(C58),0,3),"")</f>
        <v/>
      </c>
      <c r="I58" s="11" t="str">
        <f ca="1">IFERROR(OFFSET(INDIRECT(C58),0,4),"")</f>
        <v/>
      </c>
    </row>
  </sheetData>
  <autoFilter ref="A1:I58"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P2"/>
  <sheetViews>
    <sheetView workbookViewId="0">
      <selection activeCell="A56" sqref="A56"/>
    </sheetView>
  </sheetViews>
  <sheetFormatPr defaultRowHeight="14.4" x14ac:dyDescent="0.3"/>
  <sheetData>
    <row r="1" spans="1:68" x14ac:dyDescent="0.3">
      <c r="A1" s="1" t="s">
        <v>622</v>
      </c>
      <c r="B1" s="10" t="s">
        <v>629</v>
      </c>
      <c r="C1" s="10" t="s">
        <v>631</v>
      </c>
      <c r="D1" s="10" t="s">
        <v>633</v>
      </c>
      <c r="E1" s="10" t="s">
        <v>635</v>
      </c>
      <c r="F1" s="10" t="s">
        <v>637</v>
      </c>
      <c r="G1" s="10" t="s">
        <v>639</v>
      </c>
      <c r="H1" s="10" t="s">
        <v>641</v>
      </c>
      <c r="I1" s="10" t="s">
        <v>643</v>
      </c>
      <c r="J1" s="10" t="s">
        <v>645</v>
      </c>
      <c r="K1" s="10" t="s">
        <v>647</v>
      </c>
      <c r="L1" s="10" t="s">
        <v>657</v>
      </c>
      <c r="M1" s="10" t="s">
        <v>659</v>
      </c>
      <c r="N1" s="10" t="s">
        <v>661</v>
      </c>
      <c r="O1" s="10" t="s">
        <v>726</v>
      </c>
      <c r="P1" s="10" t="s">
        <v>663</v>
      </c>
      <c r="Q1" s="10" t="s">
        <v>665</v>
      </c>
      <c r="R1" s="10" t="s">
        <v>667</v>
      </c>
      <c r="S1" s="10" t="s">
        <v>727</v>
      </c>
      <c r="T1" s="10" t="s">
        <v>728</v>
      </c>
      <c r="U1" s="10" t="s">
        <v>669</v>
      </c>
      <c r="V1" s="10" t="s">
        <v>671</v>
      </c>
      <c r="W1" s="10" t="s">
        <v>673</v>
      </c>
      <c r="X1" s="10" t="s">
        <v>675</v>
      </c>
      <c r="Y1" s="10" t="s">
        <v>677</v>
      </c>
      <c r="Z1" s="10" t="s">
        <v>679</v>
      </c>
      <c r="AA1" s="10" t="s">
        <v>729</v>
      </c>
      <c r="AB1" s="10" t="s">
        <v>730</v>
      </c>
      <c r="AC1" s="10" t="s">
        <v>731</v>
      </c>
      <c r="AD1" s="10" t="s">
        <v>732</v>
      </c>
      <c r="AE1" s="10" t="s">
        <v>733</v>
      </c>
      <c r="AF1" s="10" t="s">
        <v>734</v>
      </c>
      <c r="AG1" s="10" t="s">
        <v>735</v>
      </c>
      <c r="AH1" s="10" t="s">
        <v>681</v>
      </c>
      <c r="AI1" s="10" t="s">
        <v>683</v>
      </c>
      <c r="AJ1" s="10" t="s">
        <v>685</v>
      </c>
      <c r="AK1" s="10" t="s">
        <v>687</v>
      </c>
      <c r="AL1" s="10" t="s">
        <v>736</v>
      </c>
      <c r="AM1" s="10" t="s">
        <v>737</v>
      </c>
      <c r="AN1" s="10" t="s">
        <v>738</v>
      </c>
      <c r="AO1" s="10" t="s">
        <v>739</v>
      </c>
      <c r="AP1" s="10" t="s">
        <v>689</v>
      </c>
      <c r="AQ1" s="10" t="s">
        <v>691</v>
      </c>
      <c r="AR1" s="10" t="s">
        <v>693</v>
      </c>
      <c r="AS1" s="10" t="s">
        <v>695</v>
      </c>
      <c r="AT1" s="10" t="s">
        <v>740</v>
      </c>
      <c r="AU1" s="10" t="s">
        <v>741</v>
      </c>
      <c r="AV1" s="10" t="s">
        <v>742</v>
      </c>
      <c r="AW1" s="10" t="s">
        <v>743</v>
      </c>
      <c r="AX1" s="10" t="s">
        <v>697</v>
      </c>
      <c r="AY1" s="10" t="s">
        <v>699</v>
      </c>
      <c r="AZ1" s="10" t="s">
        <v>701</v>
      </c>
      <c r="BA1" s="10" t="s">
        <v>703</v>
      </c>
      <c r="BB1" s="10" t="s">
        <v>705</v>
      </c>
      <c r="BC1" s="10" t="s">
        <v>707</v>
      </c>
      <c r="BD1" s="10" t="s">
        <v>709</v>
      </c>
      <c r="BE1" s="10" t="s">
        <v>711</v>
      </c>
      <c r="BF1" s="10" t="s">
        <v>713</v>
      </c>
      <c r="BG1" s="10" t="s">
        <v>715</v>
      </c>
      <c r="BH1" s="10" t="s">
        <v>717</v>
      </c>
      <c r="BI1" s="10" t="s">
        <v>719</v>
      </c>
      <c r="BJ1" s="10" t="s">
        <v>744</v>
      </c>
      <c r="BK1" s="10" t="s">
        <v>745</v>
      </c>
      <c r="BL1" s="10" t="s">
        <v>746</v>
      </c>
      <c r="BM1" s="10" t="s">
        <v>747</v>
      </c>
      <c r="BN1" s="10" t="s">
        <v>723</v>
      </c>
      <c r="BO1" s="10" t="s">
        <v>748</v>
      </c>
      <c r="BP1" s="10" t="s">
        <v>725</v>
      </c>
    </row>
    <row r="2" spans="1:68" x14ac:dyDescent="0.3">
      <c r="A2" s="10"/>
      <c r="B2" s="10" t="e">
        <f ca="1">IF(INDIRECT(B1)="","",INDIRECT(B1))</f>
        <v>#REF!</v>
      </c>
      <c r="C2" s="10" t="e">
        <f t="shared" ref="C2:BN2" ca="1" si="0">IF(INDIRECT(C1)="","",INDIRECT(C1))</f>
        <v>#REF!</v>
      </c>
      <c r="D2" s="10" t="e">
        <f t="shared" ca="1" si="0"/>
        <v>#REF!</v>
      </c>
      <c r="E2" s="10" t="e">
        <f t="shared" ca="1" si="0"/>
        <v>#REF!</v>
      </c>
      <c r="F2" s="10" t="e">
        <f t="shared" ca="1" si="0"/>
        <v>#REF!</v>
      </c>
      <c r="G2" s="10" t="e">
        <f t="shared" ca="1" si="0"/>
        <v>#REF!</v>
      </c>
      <c r="H2" s="10" t="e">
        <f t="shared" ca="1" si="0"/>
        <v>#REF!</v>
      </c>
      <c r="I2" s="10" t="e">
        <f t="shared" ca="1" si="0"/>
        <v>#REF!</v>
      </c>
      <c r="J2" s="10" t="e">
        <f t="shared" ca="1" si="0"/>
        <v>#REF!</v>
      </c>
      <c r="K2" s="10" t="e">
        <f t="shared" ca="1" si="0"/>
        <v>#REF!</v>
      </c>
      <c r="L2" s="10" t="e">
        <f t="shared" ca="1" si="0"/>
        <v>#REF!</v>
      </c>
      <c r="M2" s="10" t="e">
        <f t="shared" ca="1" si="0"/>
        <v>#REF!</v>
      </c>
      <c r="N2" s="10" t="e">
        <f t="shared" ca="1" si="0"/>
        <v>#REF!</v>
      </c>
      <c r="O2" s="10" t="e">
        <f t="shared" ca="1" si="0"/>
        <v>#REF!</v>
      </c>
      <c r="P2" s="10" t="e">
        <f t="shared" ca="1" si="0"/>
        <v>#REF!</v>
      </c>
      <c r="Q2" s="10" t="e">
        <f t="shared" ca="1" si="0"/>
        <v>#REF!</v>
      </c>
      <c r="R2" s="10" t="e">
        <f t="shared" ca="1" si="0"/>
        <v>#REF!</v>
      </c>
      <c r="S2" s="10" t="e">
        <f t="shared" ca="1" si="0"/>
        <v>#REF!</v>
      </c>
      <c r="T2" s="10" t="e">
        <f t="shared" ca="1" si="0"/>
        <v>#REF!</v>
      </c>
      <c r="U2" s="10" t="e">
        <f t="shared" ca="1" si="0"/>
        <v>#REF!</v>
      </c>
      <c r="V2" s="10" t="e">
        <f t="shared" ca="1" si="0"/>
        <v>#REF!</v>
      </c>
      <c r="W2" s="10" t="e">
        <f t="shared" ca="1" si="0"/>
        <v>#REF!</v>
      </c>
      <c r="X2" s="10" t="e">
        <f t="shared" ca="1" si="0"/>
        <v>#REF!</v>
      </c>
      <c r="Y2" s="10" t="e">
        <f t="shared" ca="1" si="0"/>
        <v>#REF!</v>
      </c>
      <c r="Z2" s="10" t="e">
        <f t="shared" ca="1" si="0"/>
        <v>#REF!</v>
      </c>
      <c r="AA2" s="10" t="e">
        <f t="shared" ca="1" si="0"/>
        <v>#REF!</v>
      </c>
      <c r="AB2" s="10" t="e">
        <f t="shared" ca="1" si="0"/>
        <v>#REF!</v>
      </c>
      <c r="AC2" s="10" t="e">
        <f t="shared" ca="1" si="0"/>
        <v>#REF!</v>
      </c>
      <c r="AD2" s="10" t="e">
        <f t="shared" ca="1" si="0"/>
        <v>#REF!</v>
      </c>
      <c r="AE2" s="10" t="e">
        <f t="shared" ca="1" si="0"/>
        <v>#REF!</v>
      </c>
      <c r="AF2" s="10" t="e">
        <f t="shared" ca="1" si="0"/>
        <v>#REF!</v>
      </c>
      <c r="AG2" s="10" t="e">
        <f t="shared" ca="1" si="0"/>
        <v>#REF!</v>
      </c>
      <c r="AH2" s="10" t="e">
        <f t="shared" ca="1" si="0"/>
        <v>#REF!</v>
      </c>
      <c r="AI2" s="10" t="e">
        <f t="shared" ca="1" si="0"/>
        <v>#REF!</v>
      </c>
      <c r="AJ2" s="10" t="e">
        <f t="shared" ca="1" si="0"/>
        <v>#REF!</v>
      </c>
      <c r="AK2" s="10" t="e">
        <f t="shared" ca="1" si="0"/>
        <v>#REF!</v>
      </c>
      <c r="AL2" s="10" t="e">
        <f t="shared" ca="1" si="0"/>
        <v>#REF!</v>
      </c>
      <c r="AM2" s="10" t="e">
        <f t="shared" ca="1" si="0"/>
        <v>#REF!</v>
      </c>
      <c r="AN2" s="10" t="e">
        <f t="shared" ca="1" si="0"/>
        <v>#REF!</v>
      </c>
      <c r="AO2" s="10" t="e">
        <f t="shared" ca="1" si="0"/>
        <v>#REF!</v>
      </c>
      <c r="AP2" s="10" t="e">
        <f t="shared" ca="1" si="0"/>
        <v>#REF!</v>
      </c>
      <c r="AQ2" s="10" t="e">
        <f t="shared" ca="1" si="0"/>
        <v>#REF!</v>
      </c>
      <c r="AR2" s="10" t="e">
        <f t="shared" ca="1" si="0"/>
        <v>#REF!</v>
      </c>
      <c r="AS2" s="10" t="e">
        <f t="shared" ca="1" si="0"/>
        <v>#REF!</v>
      </c>
      <c r="AT2" s="10" t="e">
        <f t="shared" ca="1" si="0"/>
        <v>#REF!</v>
      </c>
      <c r="AU2" s="10" t="e">
        <f t="shared" ca="1" si="0"/>
        <v>#REF!</v>
      </c>
      <c r="AV2" s="10" t="e">
        <f t="shared" ca="1" si="0"/>
        <v>#REF!</v>
      </c>
      <c r="AW2" s="10" t="e">
        <f t="shared" ca="1" si="0"/>
        <v>#REF!</v>
      </c>
      <c r="AX2" s="10" t="e">
        <f t="shared" ca="1" si="0"/>
        <v>#REF!</v>
      </c>
      <c r="AY2" s="10" t="e">
        <f t="shared" ca="1" si="0"/>
        <v>#REF!</v>
      </c>
      <c r="AZ2" s="10" t="e">
        <f t="shared" ca="1" si="0"/>
        <v>#REF!</v>
      </c>
      <c r="BA2" s="10" t="e">
        <f t="shared" ca="1" si="0"/>
        <v>#REF!</v>
      </c>
      <c r="BB2" s="10" t="e">
        <f t="shared" ca="1" si="0"/>
        <v>#REF!</v>
      </c>
      <c r="BC2" s="10" t="e">
        <f t="shared" ca="1" si="0"/>
        <v>#REF!</v>
      </c>
      <c r="BD2" s="10" t="e">
        <f t="shared" ca="1" si="0"/>
        <v>#REF!</v>
      </c>
      <c r="BE2" s="10" t="e">
        <f t="shared" ca="1" si="0"/>
        <v>#REF!</v>
      </c>
      <c r="BF2" s="10" t="e">
        <f t="shared" ca="1" si="0"/>
        <v>#REF!</v>
      </c>
      <c r="BG2" s="10" t="e">
        <f t="shared" ca="1" si="0"/>
        <v>#REF!</v>
      </c>
      <c r="BH2" s="10" t="e">
        <f t="shared" ca="1" si="0"/>
        <v>#REF!</v>
      </c>
      <c r="BI2" s="10" t="e">
        <f t="shared" ca="1" si="0"/>
        <v>#REF!</v>
      </c>
      <c r="BJ2" s="10" t="e">
        <f t="shared" ca="1" si="0"/>
        <v>#REF!</v>
      </c>
      <c r="BK2" s="10" t="e">
        <f t="shared" ca="1" si="0"/>
        <v>#REF!</v>
      </c>
      <c r="BL2" s="10" t="e">
        <f t="shared" ca="1" si="0"/>
        <v>#REF!</v>
      </c>
      <c r="BM2" s="10" t="e">
        <f t="shared" ca="1" si="0"/>
        <v>#REF!</v>
      </c>
      <c r="BN2" s="10" t="e">
        <f t="shared" ca="1" si="0"/>
        <v>#REF!</v>
      </c>
      <c r="BO2" s="10" t="e">
        <f ca="1">IF(INDIRECT(BO1)="","",INDIRECT(BO1))</f>
        <v>#REF!</v>
      </c>
      <c r="BP2" s="10" t="e">
        <f ca="1">IF(INDIRECT(BP1)="","",INDIRECT(BP1))</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2add0a9-924e-4aad-9b26-35149728ff5f">
      <UserInfo>
        <DisplayName/>
        <AccountId xsi:nil="true"/>
        <AccountType/>
      </UserInfo>
    </SharedWithUsers>
    <TaxCatchAll xmlns="32add0a9-924e-4aad-9b26-35149728ff5f" xsi:nil="true"/>
    <lcf76f155ced4ddcb4097134ff3c332f xmlns="8c427e23-b298-40cd-81f3-a7936c3d29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9ECBDB6968F34C9C0172C1D0A614AC" ma:contentTypeVersion="13" ma:contentTypeDescription="Create a new document." ma:contentTypeScope="" ma:versionID="6a187c80f5328cb711c51f84781d0521">
  <xsd:schema xmlns:xsd="http://www.w3.org/2001/XMLSchema" xmlns:xs="http://www.w3.org/2001/XMLSchema" xmlns:p="http://schemas.microsoft.com/office/2006/metadata/properties" xmlns:ns2="8c427e23-b298-40cd-81f3-a7936c3d29d4" xmlns:ns3="32add0a9-924e-4aad-9b26-35149728ff5f" targetNamespace="http://schemas.microsoft.com/office/2006/metadata/properties" ma:root="true" ma:fieldsID="ed91367329f2cbabcb1571996ef1319c" ns2:_="" ns3:_="">
    <xsd:import namespace="8c427e23-b298-40cd-81f3-a7936c3d29d4"/>
    <xsd:import namespace="32add0a9-924e-4aad-9b26-35149728ff5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27e23-b298-40cd-81f3-a7936c3d2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add0a9-924e-4aad-9b26-35149728ff5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5295c17-9e71-457b-90d1-5fe3fdc88ab4}" ma:internalName="TaxCatchAll" ma:showField="CatchAllData" ma:web="32add0a9-924e-4aad-9b26-35149728ff5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BC4A3B-0F03-452B-A6B2-D9D5A2906F27}">
  <ds:schemaRefs>
    <ds:schemaRef ds:uri="http://schemas.microsoft.com/sharepoint/v3/contenttype/forms"/>
  </ds:schemaRefs>
</ds:datastoreItem>
</file>

<file path=customXml/itemProps2.xml><?xml version="1.0" encoding="utf-8"?>
<ds:datastoreItem xmlns:ds="http://schemas.openxmlformats.org/officeDocument/2006/customXml" ds:itemID="{5635957D-A5FE-424F-8394-01C7B59A43CD}">
  <ds:schemaRefs>
    <ds:schemaRef ds:uri="http://schemas.microsoft.com/office/2006/metadata/properties"/>
    <ds:schemaRef ds:uri="http://schemas.microsoft.com/office/infopath/2007/PartnerControls"/>
    <ds:schemaRef ds:uri="32add0a9-924e-4aad-9b26-35149728ff5f"/>
    <ds:schemaRef ds:uri="8c427e23-b298-40cd-81f3-a7936c3d29d4"/>
  </ds:schemaRefs>
</ds:datastoreItem>
</file>

<file path=customXml/itemProps3.xml><?xml version="1.0" encoding="utf-8"?>
<ds:datastoreItem xmlns:ds="http://schemas.openxmlformats.org/officeDocument/2006/customXml" ds:itemID="{83EC7342-B073-4668-9A8E-2B507EE66A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27e23-b298-40cd-81f3-a7936c3d29d4"/>
    <ds:schemaRef ds:uri="32add0a9-924e-4aad-9b26-35149728f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42</vt:i4>
      </vt:variant>
    </vt:vector>
  </HeadingPairs>
  <TitlesOfParts>
    <vt:vector size="47" baseType="lpstr">
      <vt:lpstr>Instructions-Definitions</vt:lpstr>
      <vt:lpstr>Affidavit</vt:lpstr>
      <vt:lpstr>Lookups</vt:lpstr>
      <vt:lpstr>LibraryFields</vt:lpstr>
      <vt:lpstr>Data</vt:lpstr>
      <vt:lpstr>dfltAnswerIndicator</vt:lpstr>
      <vt:lpstr>dfltAttach</vt:lpstr>
      <vt:lpstr>dfltBWUnits</vt:lpstr>
      <vt:lpstr>dfltFundingYear</vt:lpstr>
      <vt:lpstr>dfltLibPop</vt:lpstr>
      <vt:lpstr>dfltLibrary</vt:lpstr>
      <vt:lpstr>dfltLibSystem</vt:lpstr>
      <vt:lpstr>dfltPurpose</vt:lpstr>
      <vt:lpstr>dfltRFP</vt:lpstr>
      <vt:lpstr>dfltYesNo</vt:lpstr>
      <vt:lpstr>dfltYesNoNA</vt:lpstr>
      <vt:lpstr>ListAffidavit_Purpose</vt:lpstr>
      <vt:lpstr>ListAttachment</vt:lpstr>
      <vt:lpstr>ListBWUnit</vt:lpstr>
      <vt:lpstr>ListFundingYear</vt:lpstr>
      <vt:lpstr>ListLibPop</vt:lpstr>
      <vt:lpstr>ListLibraries</vt:lpstr>
      <vt:lpstr>ListLibSystems</vt:lpstr>
      <vt:lpstr>ListRFP</vt:lpstr>
      <vt:lpstr>ListYesNo</vt:lpstr>
      <vt:lpstr>ListYesNoNA</vt:lpstr>
      <vt:lpstr>xAffChange</vt:lpstr>
      <vt:lpstr>xAffFunding</vt:lpstr>
      <vt:lpstr>xAffPre</vt:lpstr>
      <vt:lpstr>xFY14</vt:lpstr>
      <vt:lpstr>xFY15</vt:lpstr>
      <vt:lpstr>xFY16</vt:lpstr>
      <vt:lpstr>xFY17</vt:lpstr>
      <vt:lpstr>xFY18</vt:lpstr>
      <vt:lpstr>xFY19</vt:lpstr>
      <vt:lpstr>xFY20</vt:lpstr>
      <vt:lpstr>xGE50000</vt:lpstr>
      <vt:lpstr>xIncl</vt:lpstr>
      <vt:lpstr>xInternetOnly</vt:lpstr>
      <vt:lpstr>xInternetWAN</vt:lpstr>
      <vt:lpstr>xLT50000</vt:lpstr>
      <vt:lpstr>xNApp</vt:lpstr>
      <vt:lpstr>xNo</vt:lpstr>
      <vt:lpstr>xNoRFP</vt:lpstr>
      <vt:lpstr>xNSub</vt:lpstr>
      <vt:lpstr>xWANOnly</vt:lpstr>
      <vt:lpstr>xYes</vt:lpstr>
    </vt:vector>
  </TitlesOfParts>
  <Manager/>
  <Company>Oklahoma Corporation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Derrel Fincher</dc:creator>
  <cp:keywords/>
  <dc:description/>
  <cp:lastModifiedBy>Farzad Khalili</cp:lastModifiedBy>
  <cp:revision/>
  <dcterms:created xsi:type="dcterms:W3CDTF">2016-08-04T13:46:02Z</dcterms:created>
  <dcterms:modified xsi:type="dcterms:W3CDTF">2024-03-01T15:29:12Z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0x010100CE9ECBDB6968F34C9C0172C1D0A614AC</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Order">
    <vt:r8>21535600</vt:r8>
  </property>
  <property fmtid="{D5CDD505-2E9C-101B-9397-08002B2CF9AE}" pid="8" name="MediaServiceImageTags">
    <vt:lpwstr/>
  </property>
</Properties>
</file>