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Inventory\Requests\20200207 Branden INFRA Grant VMT\"/>
    </mc:Choice>
  </mc:AlternateContent>
  <bookViews>
    <workbookView xWindow="0" yWindow="0" windowWidth="15570" windowHeight="7830"/>
  </bookViews>
  <sheets>
    <sheet name="Summary" sheetId="2" r:id="rId1"/>
    <sheet name="Data" sheetId="3" r:id="rId2"/>
  </sheets>
  <definedNames>
    <definedName name="WP2_2014" localSheetId="1">Data!$A$1:$K$5</definedName>
    <definedName name="WP2_2015" localSheetId="1">Data!$A$11:$K$14</definedName>
    <definedName name="WP2_2016" localSheetId="1">Data!$A$20:$K$23</definedName>
    <definedName name="WP2_2017" localSheetId="1">Data!$A$31:$K$34</definedName>
    <definedName name="WP3_2014" localSheetId="1">Data!$A$6:$K$9</definedName>
    <definedName name="WP3_2015" localSheetId="1">Data!$A$15:$K$18</definedName>
    <definedName name="WP3_2016" localSheetId="1">Data!$A$24:$K$27</definedName>
    <definedName name="WP3_2017" localSheetId="1">Data!$A$35:$K$38</definedName>
    <definedName name="WP5_2014" localSheetId="1">Data!$A$10:$K$10</definedName>
    <definedName name="WP5_2015" localSheetId="1">Data!$A$19:$K$19</definedName>
    <definedName name="WP5_2016" localSheetId="1">Data!$A$28:$K$30</definedName>
    <definedName name="WP5_2017" localSheetId="1">Data!$A$39:$K$41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B36" i="2"/>
  <c r="A36" i="2"/>
  <c r="D36" i="2" s="1"/>
  <c r="C32" i="2"/>
  <c r="B32" i="2"/>
  <c r="A32" i="2"/>
  <c r="D32" i="2" s="1"/>
  <c r="C28" i="2"/>
  <c r="B28" i="2"/>
  <c r="A28" i="2"/>
  <c r="D28" i="2" s="1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M31" i="3"/>
  <c r="N31" i="3"/>
  <c r="O31" i="3"/>
  <c r="M32" i="3"/>
  <c r="N32" i="3"/>
  <c r="O32" i="3"/>
  <c r="M33" i="3"/>
  <c r="E16" i="2" s="1"/>
  <c r="N33" i="3"/>
  <c r="O33" i="3"/>
  <c r="M34" i="3"/>
  <c r="N34" i="3"/>
  <c r="O34" i="3"/>
  <c r="M35" i="3"/>
  <c r="N35" i="3"/>
  <c r="O35" i="3"/>
  <c r="F24" i="2" s="1"/>
  <c r="M36" i="3"/>
  <c r="N36" i="3"/>
  <c r="O36" i="3"/>
  <c r="M37" i="3"/>
  <c r="N37" i="3"/>
  <c r="O37" i="3"/>
  <c r="M38" i="3"/>
  <c r="N38" i="3"/>
  <c r="O38" i="3"/>
  <c r="M39" i="3"/>
  <c r="N39" i="3"/>
  <c r="O39" i="3"/>
  <c r="M40" i="3"/>
  <c r="N40" i="3"/>
  <c r="O40" i="3"/>
  <c r="M41" i="3"/>
  <c r="N41" i="3"/>
  <c r="O41" i="3"/>
  <c r="M20" i="3"/>
  <c r="N20" i="3"/>
  <c r="O20" i="3"/>
  <c r="M21" i="3"/>
  <c r="N21" i="3"/>
  <c r="O21" i="3"/>
  <c r="M22" i="3"/>
  <c r="N22" i="3"/>
  <c r="A20" i="2" s="1"/>
  <c r="O22" i="3"/>
  <c r="M23" i="3"/>
  <c r="N23" i="3"/>
  <c r="O23" i="3"/>
  <c r="M24" i="3"/>
  <c r="N24" i="3"/>
  <c r="O24" i="3"/>
  <c r="M25" i="3"/>
  <c r="N25" i="3"/>
  <c r="O25" i="3"/>
  <c r="M26" i="3"/>
  <c r="N26" i="3"/>
  <c r="O26" i="3"/>
  <c r="M27" i="3"/>
  <c r="N27" i="3"/>
  <c r="B20" i="2" s="1"/>
  <c r="O27" i="3"/>
  <c r="M28" i="3"/>
  <c r="N28" i="3"/>
  <c r="O28" i="3"/>
  <c r="M29" i="3"/>
  <c r="N29" i="3"/>
  <c r="O29" i="3"/>
  <c r="M30" i="3"/>
  <c r="C16" i="2" s="1"/>
  <c r="N30" i="3"/>
  <c r="C20" i="2" s="1"/>
  <c r="O30" i="3"/>
  <c r="G24" i="2"/>
  <c r="E24" i="2"/>
  <c r="G20" i="2"/>
  <c r="F20" i="2"/>
  <c r="E20" i="2"/>
  <c r="G16" i="2"/>
  <c r="F16" i="2"/>
  <c r="C24" i="2"/>
  <c r="A24" i="2"/>
  <c r="B16" i="2"/>
  <c r="A16" i="2"/>
  <c r="M11" i="3"/>
  <c r="N11" i="3"/>
  <c r="O11" i="3"/>
  <c r="M12" i="3"/>
  <c r="N12" i="3"/>
  <c r="O12" i="3"/>
  <c r="M13" i="3"/>
  <c r="N13" i="3"/>
  <c r="E8" i="2" s="1"/>
  <c r="O13" i="3"/>
  <c r="M14" i="3"/>
  <c r="N14" i="3"/>
  <c r="O14" i="3"/>
  <c r="M15" i="3"/>
  <c r="N15" i="3"/>
  <c r="O15" i="3"/>
  <c r="M16" i="3"/>
  <c r="N16" i="3"/>
  <c r="O16" i="3"/>
  <c r="M17" i="3"/>
  <c r="N17" i="3"/>
  <c r="O17" i="3"/>
  <c r="M18" i="3"/>
  <c r="N18" i="3"/>
  <c r="F8" i="2" s="1"/>
  <c r="O18" i="3"/>
  <c r="M19" i="3"/>
  <c r="N19" i="3"/>
  <c r="O19" i="3"/>
  <c r="G12" i="2"/>
  <c r="G8" i="2"/>
  <c r="G4" i="2"/>
  <c r="M10" i="3"/>
  <c r="C4" i="2" s="1"/>
  <c r="N10" i="3"/>
  <c r="C8" i="2" s="1"/>
  <c r="O10" i="3"/>
  <c r="C12" i="2" s="1"/>
  <c r="M6" i="3"/>
  <c r="N6" i="3"/>
  <c r="O6" i="3"/>
  <c r="M7" i="3"/>
  <c r="N7" i="3"/>
  <c r="O7" i="3"/>
  <c r="M8" i="3"/>
  <c r="N8" i="3"/>
  <c r="O8" i="3"/>
  <c r="M9" i="3"/>
  <c r="N9" i="3"/>
  <c r="O9" i="3"/>
  <c r="N3" i="3"/>
  <c r="O3" i="3"/>
  <c r="N4" i="3"/>
  <c r="O4" i="3"/>
  <c r="N5" i="3"/>
  <c r="O5" i="3"/>
  <c r="N2" i="3"/>
  <c r="O2" i="3"/>
  <c r="M3" i="3"/>
  <c r="M4" i="3"/>
  <c r="M5" i="3"/>
  <c r="M2" i="3"/>
  <c r="F12" i="2" l="1"/>
  <c r="E4" i="2"/>
  <c r="E12" i="2"/>
  <c r="B24" i="2"/>
  <c r="D24" i="2" s="1"/>
  <c r="F4" i="2"/>
  <c r="H4" i="2" s="1"/>
  <c r="A4" i="2"/>
  <c r="A12" i="2"/>
  <c r="B4" i="2"/>
  <c r="A8" i="2"/>
  <c r="B8" i="2"/>
  <c r="B12" i="2"/>
  <c r="D20" i="2"/>
  <c r="H24" i="2"/>
  <c r="H20" i="2"/>
  <c r="D16" i="2"/>
  <c r="H16" i="2"/>
  <c r="H8" i="2"/>
  <c r="H12" i="2"/>
  <c r="D4" i="2" l="1"/>
  <c r="D8" i="2"/>
  <c r="D12" i="2"/>
</calcChain>
</file>

<file path=xl/connections.xml><?xml version="1.0" encoding="utf-8"?>
<connections xmlns="http://schemas.openxmlformats.org/spreadsheetml/2006/main">
  <connection id="1" name="WP2_2014" type="6" refreshedVersion="6" background="1" saveData="1">
    <textPr codePage="437" sourceFile="Y:\Inventory\Requests\20200207 Branden INFRA Grant VMT\WP2_2014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WP2_2015" type="6" refreshedVersion="6" background="1" saveData="1">
    <textPr codePage="437" sourceFile="Y:\Inventory\Requests\20200207 Branden INFRA Grant VMT\WP2_2015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WP2_2016" type="6" refreshedVersion="6" background="1" saveData="1">
    <textPr codePage="437" sourceFile="Y:\Inventory\Requests\20200207 Branden INFRA Grant VMT\WP2_2016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WP2_2017" type="6" refreshedVersion="6" background="1" saveData="1">
    <textPr codePage="437" sourceFile="Y:\Inventory\Requests\20200207 Branden INFRA Grant VMT\WP2_2017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WP3_2014" type="6" refreshedVersion="6" background="1" saveData="1">
    <textPr codePage="437" sourceFile="Y:\Inventory\Requests\20200207 Branden INFRA Grant VMT\WP3_2014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WP3_2015" type="6" refreshedVersion="6" background="1" saveData="1">
    <textPr codePage="437" sourceFile="Y:\Inventory\Requests\20200207 Branden INFRA Grant VMT\WP3_2015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WP3_2016" type="6" refreshedVersion="6" background="1" saveData="1">
    <textPr codePage="437" sourceFile="Y:\Inventory\Requests\20200207 Branden INFRA Grant VMT\WP3_2016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WP3_2017" type="6" refreshedVersion="6" background="1" saveData="1">
    <textPr codePage="437" sourceFile="Y:\Inventory\Requests\20200207 Branden INFRA Grant VMT\WP3_2017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WP5_2014" type="6" refreshedVersion="6" background="1" saveData="1">
    <textPr codePage="437" sourceFile="Y:\Inventory\Requests\20200207 Branden INFRA Grant VMT\WP5_2014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WP5_2015" type="6" refreshedVersion="6" background="1" saveData="1">
    <textPr codePage="437" sourceFile="Y:\Inventory\Requests\20200207 Branden INFRA Grant VMT\WP5_2015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WP5_2016" type="6" refreshedVersion="6" background="1" saveData="1">
    <textPr codePage="437" sourceFile="Y:\Inventory\Requests\20200207 Branden INFRA Grant VMT\WP5_2016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WP5_2017" type="6" refreshedVersion="6" background="1" saveData="1">
    <textPr codePage="437" sourceFile="Y:\Inventory\Requests\20200207 Branden INFRA Grant VMT\WP5_2017.csv" comma="1">
      <textFields count="10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<sst xmlns="http://schemas.openxmlformats.org/spreadsheetml/2006/main" count="201" uniqueCount="31">
  <si>
    <t>YEAR_RECORD</t>
  </si>
  <si>
    <t>ROUTE_ID</t>
  </si>
  <si>
    <t>BEGIN_POINT</t>
  </si>
  <si>
    <t>END_POINT</t>
  </si>
  <si>
    <t>SECTION_LENGTH</t>
  </si>
  <si>
    <t>AADT</t>
  </si>
  <si>
    <t>AADT_SINGLE_UNIT</t>
  </si>
  <si>
    <t>AADT_COMBINATION</t>
  </si>
  <si>
    <t>FUTURE_AADT</t>
  </si>
  <si>
    <t>FUTURE_AADT_YEAR</t>
  </si>
  <si>
    <t>7200018HX0000</t>
  </si>
  <si>
    <t>7200021UX0000</t>
  </si>
  <si>
    <t>7200078HX0000</t>
  </si>
  <si>
    <t>WP</t>
  </si>
  <si>
    <t>7205312LX0000</t>
  </si>
  <si>
    <t>7200074VX0000</t>
  </si>
  <si>
    <t>Total_VMT</t>
  </si>
  <si>
    <t>Total_SU_VMT</t>
  </si>
  <si>
    <t>Total_CU_VMT</t>
  </si>
  <si>
    <t>WP 2 VMT</t>
  </si>
  <si>
    <t>WP 3 VMT</t>
  </si>
  <si>
    <t>WP 5 VMT</t>
  </si>
  <si>
    <t>Total Extent VMT</t>
  </si>
  <si>
    <t>Single Unit Truck</t>
  </si>
  <si>
    <t>Combination Unit Truck</t>
  </si>
  <si>
    <t>All Traffic</t>
  </si>
  <si>
    <t>GEOMETRY_Length</t>
  </si>
  <si>
    <t>7221U 0100</t>
  </si>
  <si>
    <t>7218  0000</t>
  </si>
  <si>
    <t>7278  0000</t>
  </si>
  <si>
    <t>7274V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</si>
</sst>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2" fontId="0" fillId="0" borderId="0" xfId="0" applyNumberFormat="1"/>
    <xf numFmtId="1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WP5_2017" connectionId="12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WP5_2014" connectionId="9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WP3_2014" connectionId="5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WP2_2014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WP3_2017" connectionId="8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WP2_2017" connectionId="4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WP5_2016" connectionId="11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WP3_2016" connectionId="7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WP2_2016" connectionId="3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WP5_2015" connectionId="10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WP3_2015" connectionId="6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WP2_2015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/>
  </sheetViews>
  <sheetFormatPr defaultRowHeight="15" x14ac:dyDescent="0.25"/>
  <cols>
    <col min="1" max="1" width="22.140625" bestFit="1" customWidth="1"/>
    <col min="2" max="2" width="10.140625" bestFit="1" customWidth="1"/>
    <col min="3" max="3" width="9.85546875" bestFit="1" customWidth="1"/>
    <col min="4" max="4" width="16.140625" bestFit="1" customWidth="1"/>
    <col min="5" max="5" width="22.140625" bestFit="1" customWidth="1"/>
    <col min="6" max="7" width="9.85546875" bestFit="1" customWidth="1"/>
    <col min="8" max="8" width="16.140625" bestFit="1" customWidth="1"/>
  </cols>
  <sheetData>
    <row r="1" spans="1:8" x14ac:dyDescent="0.25">
      <c r="A1" s="4">
        <v>2014</v>
      </c>
      <c r="B1" s="5"/>
      <c r="C1" s="5"/>
      <c r="D1" s="6"/>
      <c r="E1" s="4">
        <v>2015</v>
      </c>
      <c r="F1" s="5"/>
      <c r="G1" s="5"/>
      <c r="H1" s="6"/>
    </row>
    <row r="2" spans="1:8" x14ac:dyDescent="0.25">
      <c r="A2" s="7" t="s">
        <v>25</v>
      </c>
      <c r="B2" s="8"/>
      <c r="C2" s="8"/>
      <c r="D2" s="9"/>
      <c r="E2" s="7" t="s">
        <v>25</v>
      </c>
      <c r="F2" s="8"/>
      <c r="G2" s="8"/>
      <c r="H2" s="9"/>
    </row>
    <row r="3" spans="1:8" x14ac:dyDescent="0.25">
      <c r="A3" s="7" t="s">
        <v>19</v>
      </c>
      <c r="B3" s="8" t="s">
        <v>20</v>
      </c>
      <c r="C3" s="8" t="s">
        <v>21</v>
      </c>
      <c r="D3" s="9" t="s">
        <v>22</v>
      </c>
      <c r="E3" s="7" t="s">
        <v>19</v>
      </c>
      <c r="F3" s="8" t="s">
        <v>20</v>
      </c>
      <c r="G3" s="8" t="s">
        <v>21</v>
      </c>
      <c r="H3" s="9" t="s">
        <v>22</v>
      </c>
    </row>
    <row r="4" spans="1:8" x14ac:dyDescent="0.25">
      <c r="A4" s="10">
        <f>SUMIFS(Data!$M:$M,Data!$A:$A,A1,Data!$L:$L,2)</f>
        <v>100601.99765866378</v>
      </c>
      <c r="B4" s="11">
        <f>SUMIFS(Data!$M:$M,Data!$A:$A,A1,Data!$L:$L,3)</f>
        <v>124736.80408095516</v>
      </c>
      <c r="C4" s="11">
        <f>SUMIFS(Data!$M:$M,Data!$A:$A,A1,Data!$L:$L,5)</f>
        <v>51604.963715778002</v>
      </c>
      <c r="D4" s="12">
        <f>SUM(A4:C4)</f>
        <v>276943.76545539696</v>
      </c>
      <c r="E4" s="10">
        <f>SUMIFS(Data!$M:$M,Data!$A:$A,E1,Data!$L:$L,2)</f>
        <v>104004.62609282011</v>
      </c>
      <c r="F4" s="11">
        <f>SUMIFS(Data!$M:$M,Data!$A:$A,E1,Data!$L:$L,3)</f>
        <v>128429.40891375401</v>
      </c>
      <c r="G4" s="11">
        <f>SUMIFS(Data!$M:$M,Data!$A:$A,E1,Data!$L:$L,5)</f>
        <v>53619.908069105564</v>
      </c>
      <c r="H4" s="12">
        <f>SUM(E4:G4)</f>
        <v>286053.94307567971</v>
      </c>
    </row>
    <row r="5" spans="1:8" x14ac:dyDescent="0.25">
      <c r="A5" s="7"/>
      <c r="B5" s="8"/>
      <c r="C5" s="8"/>
      <c r="D5" s="9"/>
      <c r="E5" s="7"/>
      <c r="F5" s="8"/>
      <c r="G5" s="8"/>
      <c r="H5" s="9"/>
    </row>
    <row r="6" spans="1:8" x14ac:dyDescent="0.25">
      <c r="A6" s="7" t="s">
        <v>23</v>
      </c>
      <c r="B6" s="8"/>
      <c r="C6" s="8"/>
      <c r="D6" s="9"/>
      <c r="E6" s="7" t="s">
        <v>23</v>
      </c>
      <c r="F6" s="8"/>
      <c r="G6" s="8"/>
      <c r="H6" s="9"/>
    </row>
    <row r="7" spans="1:8" x14ac:dyDescent="0.25">
      <c r="A7" s="7" t="s">
        <v>19</v>
      </c>
      <c r="B7" s="8" t="s">
        <v>20</v>
      </c>
      <c r="C7" s="8" t="s">
        <v>21</v>
      </c>
      <c r="D7" s="9" t="s">
        <v>22</v>
      </c>
      <c r="E7" s="7" t="s">
        <v>19</v>
      </c>
      <c r="F7" s="8" t="s">
        <v>20</v>
      </c>
      <c r="G7" s="8" t="s">
        <v>21</v>
      </c>
      <c r="H7" s="9" t="s">
        <v>22</v>
      </c>
    </row>
    <row r="8" spans="1:8" x14ac:dyDescent="0.25">
      <c r="A8" s="10">
        <f>SUMIFS(Data!$N:$N,Data!$A:$A,A1,Data!$L:$L,2)</f>
        <v>4321.6660237254355</v>
      </c>
      <c r="B8" s="11">
        <f>SUMIFS(Data!$N:$N,Data!$A:$A,A1,Data!$L:$L,3)</f>
        <v>5511.2352553588107</v>
      </c>
      <c r="C8" s="11">
        <f>SUMIFS(Data!$N:$N,Data!$A:$A,A1,Data!$L:$L,5)</f>
        <v>2064.19854863112</v>
      </c>
      <c r="D8" s="12">
        <f>SUM(A8:C8)</f>
        <v>11897.099827715367</v>
      </c>
      <c r="E8" s="10">
        <f>SUMIFS(Data!$N:$N,Data!$A:$A,E1,Data!$L:$L,2)</f>
        <v>4460.5637284152635</v>
      </c>
      <c r="F8" s="11">
        <f>SUMIFS(Data!$N:$N,Data!$A:$A,E1,Data!$L:$L,3)</f>
        <v>7117.0719466755672</v>
      </c>
      <c r="G8" s="11">
        <f>SUMIFS(Data!$N:$N,Data!$A:$A,E1,Data!$L:$L,5)</f>
        <v>2144.7963227642226</v>
      </c>
      <c r="H8" s="12">
        <f>SUM(E8:G8)</f>
        <v>13722.431997855054</v>
      </c>
    </row>
    <row r="9" spans="1:8" x14ac:dyDescent="0.25">
      <c r="A9" s="7"/>
      <c r="B9" s="8"/>
      <c r="C9" s="8"/>
      <c r="D9" s="9"/>
      <c r="E9" s="7"/>
      <c r="F9" s="8"/>
      <c r="G9" s="8"/>
      <c r="H9" s="9"/>
    </row>
    <row r="10" spans="1:8" x14ac:dyDescent="0.25">
      <c r="A10" s="7" t="s">
        <v>24</v>
      </c>
      <c r="B10" s="8"/>
      <c r="C10" s="8"/>
      <c r="D10" s="9"/>
      <c r="E10" s="7" t="s">
        <v>24</v>
      </c>
      <c r="F10" s="8"/>
      <c r="G10" s="8"/>
      <c r="H10" s="9"/>
    </row>
    <row r="11" spans="1:8" x14ac:dyDescent="0.25">
      <c r="A11" s="7" t="s">
        <v>19</v>
      </c>
      <c r="B11" s="8" t="s">
        <v>20</v>
      </c>
      <c r="C11" s="8" t="s">
        <v>21</v>
      </c>
      <c r="D11" s="9" t="s">
        <v>22</v>
      </c>
      <c r="E11" s="7" t="s">
        <v>19</v>
      </c>
      <c r="F11" s="8" t="s">
        <v>20</v>
      </c>
      <c r="G11" s="8" t="s">
        <v>21</v>
      </c>
      <c r="H11" s="9" t="s">
        <v>22</v>
      </c>
    </row>
    <row r="12" spans="1:8" x14ac:dyDescent="0.25">
      <c r="A12" s="10">
        <f>SUMIFS(Data!$O:$O,Data!$A:$A,A1,Data!$L:$L,2)</f>
        <v>5267.8512342189188</v>
      </c>
      <c r="B12" s="11">
        <f>SUMIFS(Data!$O:$O,Data!$A:$A,A1,Data!$L:$L,3)</f>
        <v>9369.1200449414009</v>
      </c>
      <c r="C12" s="11">
        <f>SUMIFS(Data!$O:$O,Data!$A:$A,A1,Data!$L:$L,5)</f>
        <v>1548.1489114733401</v>
      </c>
      <c r="D12" s="12">
        <f>SUM(A12:C12)</f>
        <v>16185.120190633659</v>
      </c>
      <c r="E12" s="10">
        <f>SUMIFS(Data!$O:$O,Data!$A:$A,E1,Data!$L:$L,2)</f>
        <v>5425.1308430367162</v>
      </c>
      <c r="F12" s="11">
        <f>SUMIFS(Data!$O:$O,Data!$A:$A,E1,Data!$L:$L,3)</f>
        <v>9096.9675368009721</v>
      </c>
      <c r="G12" s="11">
        <f>SUMIFS(Data!$O:$O,Data!$A:$A,E1,Data!$L:$L,5)</f>
        <v>2144.7963227642226</v>
      </c>
      <c r="H12" s="12">
        <f>SUM(E12:G12)</f>
        <v>16666.894702601909</v>
      </c>
    </row>
    <row r="13" spans="1:8" x14ac:dyDescent="0.25">
      <c r="A13" s="4">
        <v>2016</v>
      </c>
      <c r="B13" s="5"/>
      <c r="C13" s="5"/>
      <c r="D13" s="6"/>
      <c r="E13" s="4">
        <v>2017</v>
      </c>
      <c r="F13" s="5"/>
      <c r="G13" s="5"/>
      <c r="H13" s="6"/>
    </row>
    <row r="14" spans="1:8" x14ac:dyDescent="0.25">
      <c r="A14" s="7" t="s">
        <v>25</v>
      </c>
      <c r="B14" s="8"/>
      <c r="C14" s="8"/>
      <c r="D14" s="9"/>
      <c r="E14" s="7" t="s">
        <v>25</v>
      </c>
      <c r="F14" s="8"/>
      <c r="G14" s="8"/>
      <c r="H14" s="9"/>
    </row>
    <row r="15" spans="1:8" x14ac:dyDescent="0.25">
      <c r="A15" s="7" t="s">
        <v>19</v>
      </c>
      <c r="B15" s="8" t="s">
        <v>20</v>
      </c>
      <c r="C15" s="8" t="s">
        <v>21</v>
      </c>
      <c r="D15" s="9" t="s">
        <v>22</v>
      </c>
      <c r="E15" s="7" t="s">
        <v>19</v>
      </c>
      <c r="F15" s="8" t="s">
        <v>20</v>
      </c>
      <c r="G15" s="8" t="s">
        <v>21</v>
      </c>
      <c r="H15" s="9" t="s">
        <v>22</v>
      </c>
    </row>
    <row r="16" spans="1:8" x14ac:dyDescent="0.25">
      <c r="A16" s="10">
        <f>SUMIFS(Data!$M:$M,Data!$A:$A,A13,Data!$L:$L,2)</f>
        <v>110809.72993643969</v>
      </c>
      <c r="B16" s="11">
        <f>SUMIFS(Data!$M:$M,Data!$A:$A,A13,Data!$L:$L,3)</f>
        <v>132374.61370098745</v>
      </c>
      <c r="C16" s="11">
        <f>SUMIFS(Data!$M:$M,Data!$A:$A,A13,Data!$L:$L,5)</f>
        <v>56834.001318946059</v>
      </c>
      <c r="D16" s="12">
        <f>SUM(A16:C16)</f>
        <v>300018.34495637321</v>
      </c>
      <c r="E16" s="10">
        <f>SUMIFS(Data!$M:$M,Data!$A:$A,E13,Data!$L:$L,2)</f>
        <v>114335.69389254581</v>
      </c>
      <c r="F16" s="11">
        <f>SUMIFS(Data!$M:$M,Data!$A:$A,E13,Data!$L:$L,3)</f>
        <v>135586.61802505574</v>
      </c>
      <c r="G16" s="11">
        <f>SUMIFS(Data!$M:$M,Data!$A:$A,E13,Data!$L:$L,5)</f>
        <v>65061.839643137522</v>
      </c>
      <c r="H16" s="12">
        <f>SUM(E16:G16)</f>
        <v>314984.15156073909</v>
      </c>
    </row>
    <row r="17" spans="1:8" x14ac:dyDescent="0.25">
      <c r="A17" s="7"/>
      <c r="B17" s="8"/>
      <c r="C17" s="8"/>
      <c r="D17" s="9"/>
      <c r="E17" s="7"/>
      <c r="F17" s="8"/>
      <c r="G17" s="8"/>
      <c r="H17" s="9"/>
    </row>
    <row r="18" spans="1:8" x14ac:dyDescent="0.25">
      <c r="A18" s="7" t="s">
        <v>23</v>
      </c>
      <c r="B18" s="8"/>
      <c r="C18" s="8"/>
      <c r="D18" s="9"/>
      <c r="E18" s="7" t="s">
        <v>23</v>
      </c>
      <c r="F18" s="8"/>
      <c r="G18" s="8"/>
      <c r="H18" s="9"/>
    </row>
    <row r="19" spans="1:8" x14ac:dyDescent="0.25">
      <c r="A19" s="7" t="s">
        <v>19</v>
      </c>
      <c r="B19" s="8" t="s">
        <v>20</v>
      </c>
      <c r="C19" s="8" t="s">
        <v>21</v>
      </c>
      <c r="D19" s="9" t="s">
        <v>22</v>
      </c>
      <c r="E19" s="7" t="s">
        <v>19</v>
      </c>
      <c r="F19" s="8" t="s">
        <v>20</v>
      </c>
      <c r="G19" s="8" t="s">
        <v>21</v>
      </c>
      <c r="H19" s="9" t="s">
        <v>22</v>
      </c>
    </row>
    <row r="20" spans="1:8" x14ac:dyDescent="0.25">
      <c r="A20" s="10">
        <f>SUMIFS(Data!$N:$N,Data!$A:$A,A13,Data!$L:$L,2)</f>
        <v>3812.9337629867468</v>
      </c>
      <c r="B20" s="11">
        <f>SUMIFS(Data!$N:$N,Data!$A:$A,A13,Data!$L:$L,3)</f>
        <v>5986.1485360327852</v>
      </c>
      <c r="C20" s="11">
        <f>SUMIFS(Data!$N:$N,Data!$A:$A,A13,Data!$L:$L,5)</f>
        <v>2216.4387886603135</v>
      </c>
      <c r="D20" s="12">
        <f>SUM(A20:C20)</f>
        <v>12015.521087679845</v>
      </c>
      <c r="E20" s="10">
        <f>SUMIFS(Data!$N:$N,Data!$A:$A,E13,Data!$L:$L,2)</f>
        <v>4545.2706927694298</v>
      </c>
      <c r="F20" s="11">
        <f>SUMIFS(Data!$N:$N,Data!$A:$A,E13,Data!$L:$L,3)</f>
        <v>4394.8620054766934</v>
      </c>
      <c r="G20" s="11">
        <f>SUMIFS(Data!$N:$N,Data!$A:$A,E13,Data!$L:$L,5)</f>
        <v>3179.1344241390357</v>
      </c>
      <c r="H20" s="12">
        <f>SUM(E20:G20)</f>
        <v>12119.267122385159</v>
      </c>
    </row>
    <row r="21" spans="1:8" x14ac:dyDescent="0.25">
      <c r="A21" s="7"/>
      <c r="B21" s="8"/>
      <c r="C21" s="8"/>
      <c r="D21" s="9"/>
      <c r="E21" s="7"/>
      <c r="F21" s="8"/>
      <c r="G21" s="8"/>
      <c r="H21" s="9"/>
    </row>
    <row r="22" spans="1:8" x14ac:dyDescent="0.25">
      <c r="A22" s="7" t="s">
        <v>24</v>
      </c>
      <c r="B22" s="8"/>
      <c r="C22" s="8"/>
      <c r="D22" s="9"/>
      <c r="E22" s="7" t="s">
        <v>24</v>
      </c>
      <c r="F22" s="8"/>
      <c r="G22" s="8"/>
      <c r="H22" s="9"/>
    </row>
    <row r="23" spans="1:8" x14ac:dyDescent="0.25">
      <c r="A23" s="7" t="s">
        <v>19</v>
      </c>
      <c r="B23" s="8" t="s">
        <v>20</v>
      </c>
      <c r="C23" s="8" t="s">
        <v>21</v>
      </c>
      <c r="D23" s="9" t="s">
        <v>22</v>
      </c>
      <c r="E23" s="7" t="s">
        <v>19</v>
      </c>
      <c r="F23" s="8" t="s">
        <v>20</v>
      </c>
      <c r="G23" s="8" t="s">
        <v>21</v>
      </c>
      <c r="H23" s="9" t="s">
        <v>22</v>
      </c>
    </row>
    <row r="24" spans="1:8" x14ac:dyDescent="0.25">
      <c r="A24" s="10">
        <f>SUMIFS(Data!$O:$O,Data!$A:$A,A13,Data!$L:$L,2)</f>
        <v>5890.1811397576575</v>
      </c>
      <c r="B24" s="11">
        <f>SUMIFS(Data!$O:$O,Data!$A:$A,A13,Data!$L:$L,3)</f>
        <v>10332.259860547403</v>
      </c>
      <c r="C24" s="11">
        <f>SUMIFS(Data!$O:$O,Data!$A:$A,A13,Data!$L:$L,5)</f>
        <v>1662.3290914952352</v>
      </c>
      <c r="D24" s="12">
        <f>SUM(A24:C24)</f>
        <v>17884.770091800296</v>
      </c>
      <c r="E24" s="13">
        <f>SUMIFS(Data!$O:$O,Data!$A:$A,E13,Data!$L:$L,2)</f>
        <v>5859.3351501489542</v>
      </c>
      <c r="F24" s="14">
        <f>SUMIFS(Data!$O:$O,Data!$A:$A,E13,Data!$L:$L,3)</f>
        <v>9537.8755831043691</v>
      </c>
      <c r="G24" s="14">
        <f>SUMIFS(Data!$O:$O,Data!$A:$A,E13,Data!$L:$L,5)</f>
        <v>1907.4806544834212</v>
      </c>
      <c r="H24" s="15">
        <f>SUM(E24:G24)</f>
        <v>17304.691387736744</v>
      </c>
    </row>
    <row r="25" spans="1:8" x14ac:dyDescent="0.25">
      <c r="A25" s="4">
        <v>2018</v>
      </c>
      <c r="B25" s="5"/>
      <c r="C25" s="5"/>
      <c r="D25" s="6"/>
    </row>
    <row r="26" spans="1:8" x14ac:dyDescent="0.25">
      <c r="A26" s="7" t="s">
        <v>25</v>
      </c>
      <c r="B26" s="8"/>
      <c r="C26" s="8"/>
      <c r="D26" s="9"/>
    </row>
    <row r="27" spans="1:8" x14ac:dyDescent="0.25">
      <c r="A27" s="7" t="s">
        <v>19</v>
      </c>
      <c r="B27" s="8" t="s">
        <v>20</v>
      </c>
      <c r="C27" s="8" t="s">
        <v>21</v>
      </c>
      <c r="D27" s="9" t="s">
        <v>22</v>
      </c>
    </row>
    <row r="28" spans="1:8" x14ac:dyDescent="0.25">
      <c r="A28" s="10">
        <f>SUMIFS(Data!$M:$M,Data!$A:$A,A25,Data!$L:$L,2)</f>
        <v>114150.39999999999</v>
      </c>
      <c r="B28" s="11">
        <f>SUMIFS(Data!$M:$M,Data!$A:$A,A25,Data!$L:$L,3)</f>
        <v>134322.40000000002</v>
      </c>
      <c r="C28" s="11">
        <f>SUMIFS(Data!$M:$M,Data!$A:$A,A25,Data!$L:$L,5)</f>
        <v>65710.2</v>
      </c>
      <c r="D28" s="12">
        <f>SUM(A28:C28)</f>
        <v>314183</v>
      </c>
    </row>
    <row r="29" spans="1:8" x14ac:dyDescent="0.25">
      <c r="A29" s="7"/>
      <c r="B29" s="8"/>
      <c r="C29" s="8"/>
      <c r="D29" s="9"/>
    </row>
    <row r="30" spans="1:8" x14ac:dyDescent="0.25">
      <c r="A30" s="7" t="s">
        <v>23</v>
      </c>
      <c r="B30" s="8"/>
      <c r="C30" s="8"/>
      <c r="D30" s="9"/>
    </row>
    <row r="31" spans="1:8" x14ac:dyDescent="0.25">
      <c r="A31" s="7" t="s">
        <v>19</v>
      </c>
      <c r="B31" s="8" t="s">
        <v>20</v>
      </c>
      <c r="C31" s="8" t="s">
        <v>21</v>
      </c>
      <c r="D31" s="9" t="s">
        <v>22</v>
      </c>
    </row>
    <row r="32" spans="1:8" x14ac:dyDescent="0.25">
      <c r="A32" s="10">
        <f>SUMIFS(Data!$N:$N,Data!$A:$A,A25,Data!$L:$L,2)</f>
        <v>4302.1400000000003</v>
      </c>
      <c r="B32" s="11">
        <f>SUMIFS(Data!$N:$N,Data!$A:$A,A25,Data!$L:$L,3)</f>
        <v>4298.5399999999991</v>
      </c>
      <c r="C32" s="11">
        <f>SUMIFS(Data!$N:$N,Data!$A:$A,A25,Data!$L:$L,5)</f>
        <v>3236.8</v>
      </c>
      <c r="D32" s="12">
        <f>SUM(A32:C32)</f>
        <v>11837.48</v>
      </c>
    </row>
    <row r="33" spans="1:4" x14ac:dyDescent="0.25">
      <c r="A33" s="7"/>
      <c r="B33" s="8"/>
      <c r="C33" s="8"/>
      <c r="D33" s="9"/>
    </row>
    <row r="34" spans="1:4" x14ac:dyDescent="0.25">
      <c r="A34" s="7" t="s">
        <v>24</v>
      </c>
      <c r="B34" s="8"/>
      <c r="C34" s="8"/>
      <c r="D34" s="9"/>
    </row>
    <row r="35" spans="1:4" x14ac:dyDescent="0.25">
      <c r="A35" s="7" t="s">
        <v>19</v>
      </c>
      <c r="B35" s="8" t="s">
        <v>20</v>
      </c>
      <c r="C35" s="8" t="s">
        <v>21</v>
      </c>
      <c r="D35" s="9" t="s">
        <v>22</v>
      </c>
    </row>
    <row r="36" spans="1:4" x14ac:dyDescent="0.25">
      <c r="A36" s="13">
        <f>SUMIFS(Data!$O:$O,Data!$A:$A,A25,Data!$L:$L,2)</f>
        <v>5649.63</v>
      </c>
      <c r="B36" s="14">
        <f>SUMIFS(Data!$O:$O,Data!$A:$A,A25,Data!$L:$L,3)</f>
        <v>9344.0300000000007</v>
      </c>
      <c r="C36" s="14">
        <f>SUMIFS(Data!$O:$O,Data!$A:$A,A25,Data!$L:$L,5)</f>
        <v>1859.1999999999998</v>
      </c>
      <c r="D36" s="15">
        <f>SUM(A36:C36)</f>
        <v>16852.86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workbookViewId="0"/>
  </sheetViews>
  <sheetFormatPr defaultRowHeight="15" x14ac:dyDescent="0.25"/>
  <cols>
    <col min="1" max="1" width="13.7109375" bestFit="1" customWidth="1"/>
    <col min="2" max="2" width="14.5703125" bestFit="1" customWidth="1"/>
    <col min="3" max="3" width="13.140625" style="16" bestFit="1" customWidth="1"/>
    <col min="4" max="4" width="11.28515625" style="16" bestFit="1" customWidth="1"/>
    <col min="5" max="5" width="16.5703125" style="16" bestFit="1" customWidth="1"/>
    <col min="6" max="6" width="9.140625" style="3" bestFit="1" customWidth="1"/>
    <col min="7" max="7" width="18.5703125" style="3" bestFit="1" customWidth="1"/>
    <col min="8" max="8" width="20.28515625" style="3" bestFit="1" customWidth="1"/>
    <col min="9" max="9" width="13.7109375" style="3" bestFit="1" customWidth="1"/>
    <col min="10" max="10" width="19.28515625" bestFit="1" customWidth="1"/>
    <col min="11" max="11" width="17.85546875" style="16" bestFit="1" customWidth="1"/>
    <col min="12" max="12" width="4" bestFit="1" customWidth="1"/>
    <col min="13" max="13" width="10.42578125" style="3" bestFit="1" customWidth="1"/>
    <col min="14" max="14" width="13.85546875" style="3" bestFit="1" customWidth="1"/>
    <col min="15" max="15" width="14" style="3" bestFit="1" customWidth="1"/>
    <col min="16" max="16" width="10.140625" bestFit="1" customWidth="1"/>
    <col min="17" max="17" width="11.5703125" bestFit="1" customWidth="1"/>
    <col min="18" max="18" width="12.140625" bestFit="1" customWidth="1"/>
    <col min="19" max="19" width="22" bestFit="1" customWidth="1"/>
    <col min="20" max="20" width="14.7109375" bestFit="1" customWidth="1"/>
    <col min="21" max="21" width="14.42578125" bestFit="1" customWidth="1"/>
    <col min="22" max="22" width="12.140625" bestFit="1" customWidth="1"/>
    <col min="23" max="23" width="14.7109375" bestFit="1" customWidth="1"/>
    <col min="24" max="24" width="8" customWidth="1"/>
    <col min="25" max="25" width="10.28515625" bestFit="1" customWidth="1"/>
    <col min="26" max="26" width="15.7109375" bestFit="1" customWidth="1"/>
    <col min="27" max="27" width="13.42578125" bestFit="1" customWidth="1"/>
    <col min="28" max="28" width="15.5703125" bestFit="1" customWidth="1"/>
    <col min="29" max="29" width="17.28515625" bestFit="1" customWidth="1"/>
    <col min="30" max="30" width="24.7109375" bestFit="1" customWidth="1"/>
    <col min="31" max="31" width="6" customWidth="1"/>
    <col min="32" max="32" width="18.5703125" bestFit="1" customWidth="1"/>
    <col min="33" max="33" width="17.28515625" bestFit="1" customWidth="1"/>
    <col min="34" max="34" width="20.28515625" bestFit="1" customWidth="1"/>
    <col min="35" max="35" width="24.42578125" bestFit="1" customWidth="1"/>
    <col min="36" max="36" width="10.140625" bestFit="1" customWidth="1"/>
    <col min="37" max="37" width="12" bestFit="1" customWidth="1"/>
    <col min="38" max="38" width="13.7109375" bestFit="1" customWidth="1"/>
    <col min="39" max="39" width="19.28515625" bestFit="1" customWidth="1"/>
    <col min="40" max="40" width="12.5703125" bestFit="1" customWidth="1"/>
    <col min="41" max="41" width="16.5703125" bestFit="1" customWidth="1"/>
    <col min="42" max="42" width="17.42578125" bestFit="1" customWidth="1"/>
    <col min="43" max="43" width="11.85546875" bestFit="1" customWidth="1"/>
    <col min="44" max="44" width="17.42578125" bestFit="1" customWidth="1"/>
    <col min="45" max="45" width="12.5703125" bestFit="1" customWidth="1"/>
    <col min="46" max="46" width="13.5703125" bestFit="1" customWidth="1"/>
    <col min="47" max="47" width="15.42578125" bestFit="1" customWidth="1"/>
    <col min="48" max="48" width="15.5703125" bestFit="1" customWidth="1"/>
    <col min="49" max="49" width="19.7109375" bestFit="1" customWidth="1"/>
    <col min="50" max="50" width="19.42578125" bestFit="1" customWidth="1"/>
    <col min="51" max="51" width="14.7109375" bestFit="1" customWidth="1"/>
    <col min="52" max="52" width="20.5703125" bestFit="1" customWidth="1"/>
    <col min="53" max="53" width="21.5703125" bestFit="1" customWidth="1"/>
    <col min="54" max="54" width="10.140625" bestFit="1" customWidth="1"/>
    <col min="55" max="56" width="10" bestFit="1" customWidth="1"/>
    <col min="57" max="57" width="10.140625" bestFit="1" customWidth="1"/>
    <col min="58" max="59" width="9.85546875" bestFit="1" customWidth="1"/>
    <col min="60" max="60" width="13.85546875" bestFit="1" customWidth="1"/>
    <col min="61" max="61" width="10.28515625" bestFit="1" customWidth="1"/>
    <col min="62" max="63" width="10.140625" bestFit="1" customWidth="1"/>
    <col min="64" max="64" width="10.28515625" bestFit="1" customWidth="1"/>
    <col min="65" max="66" width="10" bestFit="1" customWidth="1"/>
    <col min="67" max="67" width="16" bestFit="1" customWidth="1"/>
    <col min="68" max="68" width="3.28515625" customWidth="1"/>
    <col min="69" max="69" width="13.85546875" customWidth="1"/>
    <col min="70" max="70" width="4.28515625" customWidth="1"/>
    <col min="71" max="71" width="14.140625" bestFit="1" customWidth="1"/>
    <col min="72" max="72" width="8.7109375" customWidth="1"/>
    <col min="73" max="73" width="9.7109375" bestFit="1" customWidth="1"/>
    <col min="74" max="74" width="19.28515625" bestFit="1" customWidth="1"/>
    <col min="75" max="75" width="18.28515625" bestFit="1" customWidth="1"/>
    <col min="76" max="76" width="19.140625" bestFit="1" customWidth="1"/>
    <col min="77" max="77" width="26.140625" bestFit="1" customWidth="1"/>
    <col min="78" max="78" width="25.140625" bestFit="1" customWidth="1"/>
    <col min="79" max="79" width="16.5703125" bestFit="1" customWidth="1"/>
    <col min="80" max="80" width="19.42578125" bestFit="1" customWidth="1"/>
    <col min="81" max="81" width="10.5703125" bestFit="1" customWidth="1"/>
    <col min="82" max="82" width="16.140625" bestFit="1" customWidth="1"/>
    <col min="83" max="83" width="14.5703125" bestFit="1" customWidth="1"/>
    <col min="84" max="84" width="10" bestFit="1" customWidth="1"/>
    <col min="85" max="85" width="4.7109375" customWidth="1"/>
    <col min="86" max="86" width="16.28515625" bestFit="1" customWidth="1"/>
    <col min="87" max="87" width="10.140625" bestFit="1" customWidth="1"/>
    <col min="88" max="88" width="11.140625" bestFit="1" customWidth="1"/>
    <col min="89" max="89" width="4.28515625" customWidth="1"/>
    <col min="90" max="90" width="9.5703125" bestFit="1" customWidth="1"/>
    <col min="91" max="91" width="14.140625" bestFit="1" customWidth="1"/>
    <col min="92" max="92" width="15" bestFit="1" customWidth="1"/>
    <col min="93" max="93" width="18.28515625" bestFit="1" customWidth="1"/>
    <col min="94" max="94" width="17.28515625" bestFit="1" customWidth="1"/>
    <col min="95" max="95" width="19.42578125" bestFit="1" customWidth="1"/>
    <col min="96" max="96" width="19.5703125" bestFit="1" customWidth="1"/>
    <col min="97" max="97" width="14.28515625" bestFit="1" customWidth="1"/>
    <col min="98" max="98" width="11.42578125" bestFit="1" customWidth="1"/>
    <col min="99" max="99" width="13.28515625" bestFit="1" customWidth="1"/>
    <col min="100" max="100" width="17.85546875" bestFit="1" customWidth="1"/>
  </cols>
  <sheetData>
    <row r="1" spans="1:15" x14ac:dyDescent="0.25">
      <c r="A1" t="s">
        <v>0</v>
      </c>
      <c r="B1" t="s">
        <v>1</v>
      </c>
      <c r="C1" s="16" t="s">
        <v>2</v>
      </c>
      <c r="D1" s="16" t="s">
        <v>3</v>
      </c>
      <c r="E1" s="16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t="s">
        <v>9</v>
      </c>
      <c r="K1" s="16" t="s">
        <v>26</v>
      </c>
      <c r="L1" s="2" t="s">
        <v>13</v>
      </c>
      <c r="M1" s="3" t="s">
        <v>16</v>
      </c>
      <c r="N1" s="3" t="s">
        <v>17</v>
      </c>
      <c r="O1" s="3" t="s">
        <v>18</v>
      </c>
    </row>
    <row r="2" spans="1:15" x14ac:dyDescent="0.25">
      <c r="A2">
        <v>2014</v>
      </c>
      <c r="B2" t="s">
        <v>27</v>
      </c>
      <c r="C2" s="16">
        <v>1.1499999999999999</v>
      </c>
      <c r="D2" s="16">
        <v>1.3099999</v>
      </c>
      <c r="E2" s="16">
        <v>0.16</v>
      </c>
      <c r="F2" s="3">
        <v>10256</v>
      </c>
      <c r="G2" s="3">
        <v>308</v>
      </c>
      <c r="H2" s="3">
        <v>205</v>
      </c>
      <c r="I2" s="3">
        <v>14000</v>
      </c>
      <c r="J2" s="1">
        <v>49096</v>
      </c>
      <c r="K2" s="16">
        <v>245.78537360065101</v>
      </c>
      <c r="L2">
        <v>2</v>
      </c>
      <c r="M2" s="3">
        <f>($K2 * 0.00062) * F2</f>
        <v>1562.8803708219316</v>
      </c>
      <c r="N2" s="3">
        <f t="shared" ref="N2:O2" si="0">($K2 * 0.00062) * G2</f>
        <v>46.935174942780321</v>
      </c>
      <c r="O2" s="3">
        <f t="shared" si="0"/>
        <v>31.239320984642745</v>
      </c>
    </row>
    <row r="3" spans="1:15" x14ac:dyDescent="0.25">
      <c r="A3">
        <v>2014</v>
      </c>
      <c r="B3" t="s">
        <v>28</v>
      </c>
      <c r="C3" s="16">
        <v>8.5799999000000007</v>
      </c>
      <c r="D3" s="16">
        <v>9.9799994999999999</v>
      </c>
      <c r="E3" s="16">
        <v>1.4</v>
      </c>
      <c r="F3" s="3">
        <v>59300</v>
      </c>
      <c r="G3" s="3">
        <v>2372</v>
      </c>
      <c r="H3" s="3">
        <v>2372</v>
      </c>
      <c r="I3" s="3">
        <v>70000</v>
      </c>
      <c r="J3" s="1">
        <v>49096</v>
      </c>
      <c r="K3" s="16">
        <v>2252.6585597638</v>
      </c>
      <c r="L3">
        <v>2</v>
      </c>
      <c r="M3" s="3">
        <f t="shared" ref="M3:M5" si="1">($K3 * 0.00062) * F3</f>
        <v>82821.244608275869</v>
      </c>
      <c r="N3" s="3">
        <f t="shared" ref="N3:N5" si="2">($K3 * 0.00062) * G3</f>
        <v>3312.8497843310347</v>
      </c>
      <c r="O3" s="3">
        <f t="shared" ref="O3:O5" si="3">($K3 * 0.00062) * H3</f>
        <v>3312.8497843310347</v>
      </c>
    </row>
    <row r="4" spans="1:15" x14ac:dyDescent="0.25">
      <c r="A4">
        <v>2014</v>
      </c>
      <c r="B4" t="s">
        <v>27</v>
      </c>
      <c r="C4" s="16">
        <v>1.3099999</v>
      </c>
      <c r="D4" s="16">
        <v>1.37</v>
      </c>
      <c r="E4" s="16">
        <v>0.06</v>
      </c>
      <c r="F4" s="3">
        <v>3264</v>
      </c>
      <c r="K4" s="16">
        <v>92.1695156211957</v>
      </c>
      <c r="L4">
        <v>2</v>
      </c>
      <c r="M4" s="3">
        <f t="shared" si="1"/>
        <v>186.52160537230134</v>
      </c>
      <c r="N4" s="3">
        <f t="shared" si="2"/>
        <v>0</v>
      </c>
      <c r="O4" s="3">
        <f t="shared" si="3"/>
        <v>0</v>
      </c>
    </row>
    <row r="5" spans="1:15" x14ac:dyDescent="0.25">
      <c r="A5">
        <v>2014</v>
      </c>
      <c r="B5" t="s">
        <v>29</v>
      </c>
      <c r="C5" s="16">
        <v>1.4</v>
      </c>
      <c r="D5" s="16">
        <v>1.92</v>
      </c>
      <c r="E5" s="16">
        <v>0.52</v>
      </c>
      <c r="F5" s="3">
        <v>51200</v>
      </c>
      <c r="G5" s="3">
        <v>3072</v>
      </c>
      <c r="H5" s="3">
        <v>6144</v>
      </c>
      <c r="I5" s="3">
        <v>66000</v>
      </c>
      <c r="J5" s="1">
        <v>49096</v>
      </c>
      <c r="K5" s="16">
        <v>505.01988010942802</v>
      </c>
      <c r="L5">
        <v>2</v>
      </c>
      <c r="M5" s="3">
        <f t="shared" si="1"/>
        <v>16031.351074193683</v>
      </c>
      <c r="N5" s="3">
        <f t="shared" si="2"/>
        <v>961.88106445162089</v>
      </c>
      <c r="O5" s="3">
        <f t="shared" si="3"/>
        <v>1923.7621289032418</v>
      </c>
    </row>
    <row r="6" spans="1:15" x14ac:dyDescent="0.25">
      <c r="A6">
        <v>2014</v>
      </c>
      <c r="B6" t="s">
        <v>29</v>
      </c>
      <c r="C6" s="16">
        <v>2.7</v>
      </c>
      <c r="D6" s="16">
        <v>3.1400001</v>
      </c>
      <c r="E6" s="16">
        <v>0.44</v>
      </c>
      <c r="F6" s="3">
        <v>79500</v>
      </c>
      <c r="G6" s="3">
        <v>3975</v>
      </c>
      <c r="H6" s="3">
        <v>7155</v>
      </c>
      <c r="K6" s="16">
        <v>705.70512598007804</v>
      </c>
      <c r="L6">
        <v>3</v>
      </c>
      <c r="M6" s="3">
        <f t="shared" ref="M6:M9" si="4">($K6 * 0.00062) * F6</f>
        <v>34784.205659558043</v>
      </c>
      <c r="N6" s="3">
        <f t="shared" ref="N6:N9" si="5">($K6 * 0.00062) * G6</f>
        <v>1739.2102829779021</v>
      </c>
      <c r="O6" s="3">
        <f t="shared" ref="O6:O9" si="6">($K6 * 0.00062) * H6</f>
        <v>3130.578509360224</v>
      </c>
    </row>
    <row r="7" spans="1:15" x14ac:dyDescent="0.25">
      <c r="A7">
        <v>2014</v>
      </c>
      <c r="B7" t="s">
        <v>29</v>
      </c>
      <c r="C7" s="16">
        <v>2.48</v>
      </c>
      <c r="D7" s="16">
        <v>2.7</v>
      </c>
      <c r="E7" s="16">
        <v>0.22</v>
      </c>
      <c r="F7" s="3">
        <v>79500</v>
      </c>
      <c r="G7" s="3">
        <v>3975</v>
      </c>
      <c r="H7" s="3">
        <v>7155</v>
      </c>
      <c r="K7" s="16">
        <v>352.85257765271501</v>
      </c>
      <c r="L7">
        <v>3</v>
      </c>
      <c r="M7" s="3">
        <f t="shared" si="4"/>
        <v>17392.103552502322</v>
      </c>
      <c r="N7" s="3">
        <f t="shared" si="5"/>
        <v>869.60517762511608</v>
      </c>
      <c r="O7" s="3">
        <f t="shared" si="6"/>
        <v>1565.289319725209</v>
      </c>
    </row>
    <row r="8" spans="1:15" x14ac:dyDescent="0.25">
      <c r="A8">
        <v>2014</v>
      </c>
      <c r="B8" t="s">
        <v>29</v>
      </c>
      <c r="C8" s="16">
        <v>1.92</v>
      </c>
      <c r="D8" s="16">
        <v>2.48</v>
      </c>
      <c r="E8" s="16">
        <v>0.56000000000000005</v>
      </c>
      <c r="F8" s="3">
        <v>79500</v>
      </c>
      <c r="G8" s="3">
        <v>3180</v>
      </c>
      <c r="H8" s="3">
        <v>6360</v>
      </c>
      <c r="I8" s="3">
        <v>102000</v>
      </c>
      <c r="J8" s="1">
        <v>49096</v>
      </c>
      <c r="K8" s="16">
        <v>898.17022778463001</v>
      </c>
      <c r="L8">
        <v>3</v>
      </c>
      <c r="M8" s="3">
        <f t="shared" si="4"/>
        <v>44270.810527504414</v>
      </c>
      <c r="N8" s="3">
        <f t="shared" si="5"/>
        <v>1770.8324211001764</v>
      </c>
      <c r="O8" s="3">
        <f t="shared" si="6"/>
        <v>3541.6648422003527</v>
      </c>
    </row>
    <row r="9" spans="1:15" x14ac:dyDescent="0.25">
      <c r="A9">
        <v>2014</v>
      </c>
      <c r="B9" t="s">
        <v>28</v>
      </c>
      <c r="C9" s="16">
        <v>8.5799999000000007</v>
      </c>
      <c r="D9" s="16">
        <v>9.9799994999999999</v>
      </c>
      <c r="E9" s="16">
        <v>1.4</v>
      </c>
      <c r="F9" s="3">
        <v>59300</v>
      </c>
      <c r="G9" s="3">
        <v>2372</v>
      </c>
      <c r="H9" s="3">
        <v>2372</v>
      </c>
      <c r="I9" s="3">
        <v>70000</v>
      </c>
      <c r="J9" s="1">
        <v>49096</v>
      </c>
      <c r="K9" s="16">
        <v>769.45232936382502</v>
      </c>
      <c r="L9">
        <v>3</v>
      </c>
      <c r="M9" s="3">
        <f t="shared" si="4"/>
        <v>28289.684341390392</v>
      </c>
      <c r="N9" s="3">
        <f t="shared" si="5"/>
        <v>1131.5873736556157</v>
      </c>
      <c r="O9" s="3">
        <f t="shared" si="6"/>
        <v>1131.5873736556157</v>
      </c>
    </row>
    <row r="10" spans="1:15" x14ac:dyDescent="0.25">
      <c r="A10">
        <v>2014</v>
      </c>
      <c r="B10" t="s">
        <v>28</v>
      </c>
      <c r="C10" s="16">
        <v>9.9799994999999999</v>
      </c>
      <c r="D10" s="16">
        <v>11.79</v>
      </c>
      <c r="E10" s="16">
        <v>1.8099999</v>
      </c>
      <c r="F10" s="3">
        <v>46100</v>
      </c>
      <c r="G10" s="3">
        <v>1844</v>
      </c>
      <c r="H10" s="3">
        <v>1383</v>
      </c>
      <c r="K10" s="16">
        <v>1805.5056929458401</v>
      </c>
      <c r="L10">
        <v>5</v>
      </c>
      <c r="M10" s="3">
        <f t="shared" ref="M10" si="7">($K10 * 0.00062) * F10</f>
        <v>51604.963715778002</v>
      </c>
      <c r="N10" s="3">
        <f t="shared" ref="N10" si="8">($K10 * 0.00062) * G10</f>
        <v>2064.19854863112</v>
      </c>
      <c r="O10" s="3">
        <f t="shared" ref="O10" si="9">($K10 * 0.00062) * H10</f>
        <v>1548.1489114733401</v>
      </c>
    </row>
    <row r="11" spans="1:15" x14ac:dyDescent="0.25">
      <c r="A11">
        <v>2015</v>
      </c>
      <c r="B11" t="s">
        <v>27</v>
      </c>
      <c r="C11" s="16">
        <v>1.1499999999999999</v>
      </c>
      <c r="D11" s="16">
        <v>1.3099999</v>
      </c>
      <c r="E11" s="16">
        <v>0.16</v>
      </c>
      <c r="F11" s="3">
        <v>8020</v>
      </c>
      <c r="G11" s="3">
        <v>241</v>
      </c>
      <c r="H11" s="3">
        <v>160</v>
      </c>
      <c r="I11" s="3">
        <v>14000</v>
      </c>
      <c r="J11" s="1">
        <v>49461</v>
      </c>
      <c r="K11" s="16">
        <v>245.78537360065101</v>
      </c>
      <c r="L11">
        <v>2</v>
      </c>
      <c r="M11" s="3">
        <f t="shared" ref="M11:M19" si="10">($K11 * 0.00062) * F11</f>
        <v>1222.1431916918771</v>
      </c>
      <c r="N11" s="3">
        <f t="shared" ref="N11:N19" si="11">($K11 * 0.00062) * G11</f>
        <v>36.725250523409272</v>
      </c>
      <c r="O11" s="3">
        <f t="shared" ref="O11:O19" si="12">($K11 * 0.00062) * H11</f>
        <v>24.381909061184579</v>
      </c>
    </row>
    <row r="12" spans="1:15" x14ac:dyDescent="0.25">
      <c r="A12">
        <v>2015</v>
      </c>
      <c r="B12" t="s">
        <v>27</v>
      </c>
      <c r="C12" s="16">
        <v>1.3099999</v>
      </c>
      <c r="D12" s="16">
        <v>1.37</v>
      </c>
      <c r="E12" s="16">
        <v>0.06</v>
      </c>
      <c r="F12" s="3">
        <v>5730</v>
      </c>
      <c r="K12" s="16">
        <v>92.1695156211957</v>
      </c>
      <c r="L12">
        <v>2</v>
      </c>
      <c r="M12" s="3">
        <f t="shared" si="10"/>
        <v>327.44142119585985</v>
      </c>
      <c r="N12" s="3">
        <f t="shared" si="11"/>
        <v>0</v>
      </c>
      <c r="O12" s="3">
        <f t="shared" si="12"/>
        <v>0</v>
      </c>
    </row>
    <row r="13" spans="1:15" x14ac:dyDescent="0.25">
      <c r="A13">
        <v>2015</v>
      </c>
      <c r="B13" t="s">
        <v>29</v>
      </c>
      <c r="C13" s="16">
        <v>1.4</v>
      </c>
      <c r="D13" s="16">
        <v>1.92</v>
      </c>
      <c r="E13" s="16">
        <v>0.52</v>
      </c>
      <c r="F13" s="3">
        <v>52000</v>
      </c>
      <c r="G13" s="3">
        <v>3120</v>
      </c>
      <c r="H13" s="3">
        <v>6240</v>
      </c>
      <c r="I13" s="3">
        <v>66000</v>
      </c>
      <c r="J13" s="1">
        <v>49461</v>
      </c>
      <c r="K13" s="16">
        <v>505.01988010942802</v>
      </c>
      <c r="L13">
        <v>2</v>
      </c>
      <c r="M13" s="3">
        <f t="shared" si="10"/>
        <v>16281.840934727959</v>
      </c>
      <c r="N13" s="3">
        <f t="shared" si="11"/>
        <v>976.91045608367756</v>
      </c>
      <c r="O13" s="3">
        <f t="shared" si="12"/>
        <v>1953.8209121673551</v>
      </c>
    </row>
    <row r="14" spans="1:15" x14ac:dyDescent="0.25">
      <c r="A14">
        <v>2015</v>
      </c>
      <c r="B14" t="s">
        <v>28</v>
      </c>
      <c r="C14" s="16">
        <v>8.5799999000000007</v>
      </c>
      <c r="D14" s="16">
        <v>9.9799994999999999</v>
      </c>
      <c r="E14" s="16">
        <v>1.4</v>
      </c>
      <c r="F14" s="3">
        <v>61700</v>
      </c>
      <c r="G14" s="3">
        <v>2468</v>
      </c>
      <c r="H14" s="3">
        <v>2468</v>
      </c>
      <c r="I14" s="3">
        <v>70000</v>
      </c>
      <c r="J14" s="1">
        <v>49461</v>
      </c>
      <c r="K14" s="16">
        <v>2252.6585597638</v>
      </c>
      <c r="L14">
        <v>2</v>
      </c>
      <c r="M14" s="3">
        <f t="shared" si="10"/>
        <v>86173.20054520441</v>
      </c>
      <c r="N14" s="3">
        <f t="shared" si="11"/>
        <v>3446.9280218081763</v>
      </c>
      <c r="O14" s="3">
        <f t="shared" si="12"/>
        <v>3446.9280218081763</v>
      </c>
    </row>
    <row r="15" spans="1:15" x14ac:dyDescent="0.25">
      <c r="A15">
        <v>2015</v>
      </c>
      <c r="B15" t="s">
        <v>29</v>
      </c>
      <c r="C15" s="16">
        <v>2.48</v>
      </c>
      <c r="D15" s="16">
        <v>2.7</v>
      </c>
      <c r="E15" s="16">
        <v>0.22</v>
      </c>
      <c r="F15" s="3">
        <v>81600</v>
      </c>
      <c r="G15" s="3">
        <v>4896</v>
      </c>
      <c r="H15" s="3">
        <v>6528</v>
      </c>
      <c r="K15" s="16">
        <v>352.85257765271501</v>
      </c>
      <c r="L15">
        <v>3</v>
      </c>
      <c r="M15" s="3">
        <f t="shared" si="10"/>
        <v>17851.517608606158</v>
      </c>
      <c r="N15" s="3">
        <f t="shared" si="11"/>
        <v>1071.0910565163695</v>
      </c>
      <c r="O15" s="3">
        <f t="shared" si="12"/>
        <v>1428.1214086884927</v>
      </c>
    </row>
    <row r="16" spans="1:15" x14ac:dyDescent="0.25">
      <c r="A16">
        <v>2015</v>
      </c>
      <c r="B16" t="s">
        <v>29</v>
      </c>
      <c r="C16" s="16">
        <v>2.7</v>
      </c>
      <c r="D16" s="16">
        <v>3.1400001</v>
      </c>
      <c r="E16" s="16">
        <v>0.44</v>
      </c>
      <c r="F16" s="3">
        <v>81600</v>
      </c>
      <c r="G16" s="3">
        <v>4896</v>
      </c>
      <c r="H16" s="3">
        <v>6528</v>
      </c>
      <c r="K16" s="16">
        <v>705.70512598007804</v>
      </c>
      <c r="L16">
        <v>3</v>
      </c>
      <c r="M16" s="3">
        <f t="shared" si="10"/>
        <v>35703.033733584103</v>
      </c>
      <c r="N16" s="3">
        <f t="shared" si="11"/>
        <v>2142.1820240150464</v>
      </c>
      <c r="O16" s="3">
        <f t="shared" si="12"/>
        <v>2856.2426986867285</v>
      </c>
    </row>
    <row r="17" spans="1:15" x14ac:dyDescent="0.25">
      <c r="A17">
        <v>2015</v>
      </c>
      <c r="B17" t="s">
        <v>29</v>
      </c>
      <c r="C17" s="16">
        <v>1.92</v>
      </c>
      <c r="D17" s="16">
        <v>2.48</v>
      </c>
      <c r="E17" s="16">
        <v>0.56000000000000005</v>
      </c>
      <c r="F17" s="3">
        <v>81600</v>
      </c>
      <c r="G17" s="3">
        <v>4896</v>
      </c>
      <c r="H17" s="3">
        <v>6528</v>
      </c>
      <c r="I17" s="3">
        <v>102000</v>
      </c>
      <c r="J17" s="1">
        <v>49461</v>
      </c>
      <c r="K17" s="16">
        <v>898.17022778463001</v>
      </c>
      <c r="L17">
        <v>3</v>
      </c>
      <c r="M17" s="3">
        <f t="shared" si="10"/>
        <v>45440.228164079999</v>
      </c>
      <c r="N17" s="3">
        <f t="shared" si="11"/>
        <v>2726.4136898448</v>
      </c>
      <c r="O17" s="3">
        <f t="shared" si="12"/>
        <v>3635.2182531263998</v>
      </c>
    </row>
    <row r="18" spans="1:15" x14ac:dyDescent="0.25">
      <c r="A18">
        <v>2015</v>
      </c>
      <c r="B18" t="s">
        <v>28</v>
      </c>
      <c r="C18" s="16">
        <v>8.5799999000000007</v>
      </c>
      <c r="D18" s="16">
        <v>9.9799994999999999</v>
      </c>
      <c r="E18" s="16">
        <v>1.4</v>
      </c>
      <c r="F18" s="3">
        <v>61700</v>
      </c>
      <c r="G18" s="3">
        <v>2468</v>
      </c>
      <c r="H18" s="3">
        <v>2468</v>
      </c>
      <c r="I18" s="3">
        <v>70000</v>
      </c>
      <c r="J18" s="1">
        <v>49461</v>
      </c>
      <c r="K18" s="16">
        <v>769.45232936382502</v>
      </c>
      <c r="L18">
        <v>3</v>
      </c>
      <c r="M18" s="3">
        <f t="shared" si="10"/>
        <v>29434.629407483764</v>
      </c>
      <c r="N18" s="3">
        <f t="shared" si="11"/>
        <v>1177.3851762993506</v>
      </c>
      <c r="O18" s="3">
        <f t="shared" si="12"/>
        <v>1177.3851762993506</v>
      </c>
    </row>
    <row r="19" spans="1:15" x14ac:dyDescent="0.25">
      <c r="A19">
        <v>2015</v>
      </c>
      <c r="B19" t="s">
        <v>28</v>
      </c>
      <c r="C19" s="16">
        <v>9.9799994999999999</v>
      </c>
      <c r="D19" s="16">
        <v>11.79</v>
      </c>
      <c r="E19" s="16">
        <v>1.8099999</v>
      </c>
      <c r="F19" s="3">
        <v>47900</v>
      </c>
      <c r="G19" s="3">
        <v>1916</v>
      </c>
      <c r="H19" s="3">
        <v>1916</v>
      </c>
      <c r="K19" s="16">
        <v>1805.5056929458401</v>
      </c>
      <c r="L19">
        <v>5</v>
      </c>
      <c r="M19" s="3">
        <f t="shared" si="10"/>
        <v>53619.908069105564</v>
      </c>
      <c r="N19" s="3">
        <f t="shared" si="11"/>
        <v>2144.7963227642226</v>
      </c>
      <c r="O19" s="3">
        <f t="shared" si="12"/>
        <v>2144.7963227642226</v>
      </c>
    </row>
    <row r="20" spans="1:15" x14ac:dyDescent="0.25">
      <c r="A20">
        <v>2016</v>
      </c>
      <c r="B20" t="s">
        <v>27</v>
      </c>
      <c r="C20" s="16">
        <v>1.3099999</v>
      </c>
      <c r="D20" s="16">
        <v>1.37</v>
      </c>
      <c r="E20" s="16">
        <v>0.06</v>
      </c>
      <c r="F20" s="3">
        <v>5900</v>
      </c>
      <c r="K20" s="16">
        <v>92.1695156211957</v>
      </c>
      <c r="L20">
        <v>2</v>
      </c>
      <c r="M20" s="3">
        <f t="shared" ref="M20:M30" si="13">($K20 * 0.00062) * F20</f>
        <v>337.15608814233389</v>
      </c>
      <c r="N20" s="3">
        <f t="shared" ref="N20:N30" si="14">($K20 * 0.00062) * G20</f>
        <v>0</v>
      </c>
      <c r="O20" s="3">
        <f t="shared" ref="O20:O30" si="15">($K20 * 0.00062) * H20</f>
        <v>0</v>
      </c>
    </row>
    <row r="21" spans="1:15" x14ac:dyDescent="0.25">
      <c r="A21">
        <v>2016</v>
      </c>
      <c r="B21" t="s">
        <v>28</v>
      </c>
      <c r="C21" s="16">
        <v>8.5799999000000007</v>
      </c>
      <c r="D21" s="16">
        <v>9.9799994999999999</v>
      </c>
      <c r="E21" s="16">
        <v>1.4</v>
      </c>
      <c r="F21" s="3">
        <v>66300</v>
      </c>
      <c r="G21" s="3">
        <v>1989</v>
      </c>
      <c r="H21" s="3">
        <v>2652</v>
      </c>
      <c r="I21" s="3">
        <v>92900</v>
      </c>
      <c r="J21" s="1">
        <v>49827</v>
      </c>
      <c r="K21" s="16">
        <v>2252.6585597638</v>
      </c>
      <c r="L21">
        <v>2</v>
      </c>
      <c r="M21" s="3">
        <f t="shared" si="13"/>
        <v>92597.78275765077</v>
      </c>
      <c r="N21" s="3">
        <f t="shared" si="14"/>
        <v>2777.9334827295229</v>
      </c>
      <c r="O21" s="3">
        <f t="shared" si="15"/>
        <v>3703.9113103060304</v>
      </c>
    </row>
    <row r="22" spans="1:15" x14ac:dyDescent="0.25">
      <c r="A22">
        <v>2016</v>
      </c>
      <c r="B22" t="s">
        <v>29</v>
      </c>
      <c r="C22" s="16">
        <v>1.4</v>
      </c>
      <c r="D22" s="16">
        <v>1.92</v>
      </c>
      <c r="E22" s="16">
        <v>0.52</v>
      </c>
      <c r="F22" s="3">
        <v>53300</v>
      </c>
      <c r="G22" s="3">
        <v>3198</v>
      </c>
      <c r="H22" s="3">
        <v>6929</v>
      </c>
      <c r="I22" s="3">
        <v>66000</v>
      </c>
      <c r="J22" s="1">
        <v>49827</v>
      </c>
      <c r="K22" s="16">
        <v>503.09321101679097</v>
      </c>
      <c r="L22">
        <v>2</v>
      </c>
      <c r="M22" s="3">
        <f t="shared" si="13"/>
        <v>16625.218251260874</v>
      </c>
      <c r="N22" s="3">
        <f t="shared" si="14"/>
        <v>997.51309507565236</v>
      </c>
      <c r="O22" s="3">
        <f t="shared" si="15"/>
        <v>2161.2783726639136</v>
      </c>
    </row>
    <row r="23" spans="1:15" x14ac:dyDescent="0.25">
      <c r="A23">
        <v>2016</v>
      </c>
      <c r="B23" t="s">
        <v>27</v>
      </c>
      <c r="C23" s="16">
        <v>1.1499999999999999</v>
      </c>
      <c r="D23" s="16">
        <v>1.3099999</v>
      </c>
      <c r="E23" s="16">
        <v>0.16</v>
      </c>
      <c r="F23" s="3">
        <v>8200</v>
      </c>
      <c r="G23" s="3">
        <v>246</v>
      </c>
      <c r="H23" s="3">
        <v>164</v>
      </c>
      <c r="I23" s="3">
        <v>14000</v>
      </c>
      <c r="J23" s="1">
        <v>49827</v>
      </c>
      <c r="K23" s="16">
        <v>245.78537360065101</v>
      </c>
      <c r="L23">
        <v>2</v>
      </c>
      <c r="M23" s="3">
        <f t="shared" si="13"/>
        <v>1249.5728393857098</v>
      </c>
      <c r="N23" s="3">
        <f t="shared" si="14"/>
        <v>37.487185181571292</v>
      </c>
      <c r="O23" s="3">
        <f t="shared" si="15"/>
        <v>24.991456787714196</v>
      </c>
    </row>
    <row r="24" spans="1:15" x14ac:dyDescent="0.25">
      <c r="A24">
        <v>2016</v>
      </c>
      <c r="B24" t="s">
        <v>29</v>
      </c>
      <c r="C24" s="16">
        <v>2.48</v>
      </c>
      <c r="D24" s="16">
        <v>2.7</v>
      </c>
      <c r="E24" s="16">
        <v>0.22</v>
      </c>
      <c r="F24" s="3">
        <v>83600</v>
      </c>
      <c r="G24" s="3">
        <v>4180</v>
      </c>
      <c r="H24" s="3">
        <v>7524</v>
      </c>
      <c r="K24" s="16">
        <v>352.631811834004</v>
      </c>
      <c r="L24">
        <v>3</v>
      </c>
      <c r="M24" s="3">
        <f t="shared" si="13"/>
        <v>18277.612070980096</v>
      </c>
      <c r="N24" s="3">
        <f t="shared" si="14"/>
        <v>913.88060354900472</v>
      </c>
      <c r="O24" s="3">
        <f t="shared" si="15"/>
        <v>1644.9850863882086</v>
      </c>
    </row>
    <row r="25" spans="1:15" x14ac:dyDescent="0.25">
      <c r="A25">
        <v>2016</v>
      </c>
      <c r="B25" t="s">
        <v>29</v>
      </c>
      <c r="C25" s="16">
        <v>2.7</v>
      </c>
      <c r="D25" s="16">
        <v>3.1400001</v>
      </c>
      <c r="E25" s="16">
        <v>0.44</v>
      </c>
      <c r="F25" s="3">
        <v>83600</v>
      </c>
      <c r="G25" s="3">
        <v>4180</v>
      </c>
      <c r="H25" s="3">
        <v>7524</v>
      </c>
      <c r="K25" s="16">
        <v>705.26366780759395</v>
      </c>
      <c r="L25">
        <v>3</v>
      </c>
      <c r="M25" s="3">
        <f t="shared" si="13"/>
        <v>36555.22642980321</v>
      </c>
      <c r="N25" s="3">
        <f t="shared" si="14"/>
        <v>1827.7613214901605</v>
      </c>
      <c r="O25" s="3">
        <f t="shared" si="15"/>
        <v>3289.9703786822888</v>
      </c>
    </row>
    <row r="26" spans="1:15" x14ac:dyDescent="0.25">
      <c r="A26">
        <v>2016</v>
      </c>
      <c r="B26" t="s">
        <v>29</v>
      </c>
      <c r="C26" s="16">
        <v>1.92</v>
      </c>
      <c r="D26" s="16">
        <v>2.48</v>
      </c>
      <c r="E26" s="16">
        <v>0.56000000000000005</v>
      </c>
      <c r="F26" s="3">
        <v>82500</v>
      </c>
      <c r="G26" s="3">
        <v>4125</v>
      </c>
      <c r="H26" s="3">
        <v>7425</v>
      </c>
      <c r="I26" s="3">
        <v>102000</v>
      </c>
      <c r="J26" s="1">
        <v>49827</v>
      </c>
      <c r="K26" s="16">
        <v>897.60836264662305</v>
      </c>
      <c r="L26">
        <v>3</v>
      </c>
      <c r="M26" s="3">
        <f t="shared" si="13"/>
        <v>45912.66774937477</v>
      </c>
      <c r="N26" s="3">
        <f t="shared" si="14"/>
        <v>2295.6333874687384</v>
      </c>
      <c r="O26" s="3">
        <f t="shared" si="15"/>
        <v>4132.1400974437292</v>
      </c>
    </row>
    <row r="27" spans="1:15" x14ac:dyDescent="0.25">
      <c r="A27">
        <v>2016</v>
      </c>
      <c r="B27" t="s">
        <v>28</v>
      </c>
      <c r="C27" s="16">
        <v>8.5799999000000007</v>
      </c>
      <c r="D27" s="16">
        <v>9.9799994999999999</v>
      </c>
      <c r="E27" s="16">
        <v>1.4</v>
      </c>
      <c r="F27" s="3">
        <v>66300</v>
      </c>
      <c r="G27" s="3">
        <v>1989</v>
      </c>
      <c r="H27" s="3">
        <v>2652</v>
      </c>
      <c r="I27" s="3">
        <v>92900</v>
      </c>
      <c r="J27" s="1">
        <v>49827</v>
      </c>
      <c r="K27" s="16">
        <v>769.45232936382502</v>
      </c>
      <c r="L27">
        <v>3</v>
      </c>
      <c r="M27" s="3">
        <f t="shared" si="13"/>
        <v>31629.107450829393</v>
      </c>
      <c r="N27" s="3">
        <f t="shared" si="14"/>
        <v>948.87322352488172</v>
      </c>
      <c r="O27" s="3">
        <f t="shared" si="15"/>
        <v>1265.1642980331758</v>
      </c>
    </row>
    <row r="28" spans="1:15" x14ac:dyDescent="0.25">
      <c r="A28">
        <v>2016</v>
      </c>
      <c r="B28" t="s">
        <v>30</v>
      </c>
      <c r="C28" s="16">
        <v>0</v>
      </c>
      <c r="D28" s="16">
        <v>0.3</v>
      </c>
      <c r="E28" s="16">
        <v>0.3</v>
      </c>
      <c r="F28" s="3">
        <v>3000</v>
      </c>
      <c r="K28" s="16">
        <v>484.90394204257802</v>
      </c>
      <c r="L28">
        <v>5</v>
      </c>
      <c r="M28" s="3">
        <f t="shared" si="13"/>
        <v>901.92133219919515</v>
      </c>
      <c r="N28" s="3">
        <f t="shared" si="14"/>
        <v>0</v>
      </c>
      <c r="O28" s="3">
        <f t="shared" si="15"/>
        <v>0</v>
      </c>
    </row>
    <row r="29" spans="1:15" x14ac:dyDescent="0.25">
      <c r="A29">
        <v>2016</v>
      </c>
      <c r="B29" t="s">
        <v>30</v>
      </c>
      <c r="C29" s="16">
        <v>0.3</v>
      </c>
      <c r="D29" s="16">
        <v>0.56000000000000005</v>
      </c>
      <c r="E29" s="16">
        <v>0.26</v>
      </c>
      <c r="F29" s="3">
        <v>2000</v>
      </c>
      <c r="K29" s="16">
        <v>420.25021793469699</v>
      </c>
      <c r="L29">
        <v>5</v>
      </c>
      <c r="M29" s="3">
        <f t="shared" si="13"/>
        <v>521.1102702390242</v>
      </c>
      <c r="N29" s="3">
        <f t="shared" si="14"/>
        <v>0</v>
      </c>
      <c r="O29" s="3">
        <f t="shared" si="15"/>
        <v>0</v>
      </c>
    </row>
    <row r="30" spans="1:15" x14ac:dyDescent="0.25">
      <c r="A30">
        <v>2016</v>
      </c>
      <c r="B30" t="s">
        <v>28</v>
      </c>
      <c r="C30" s="16">
        <v>9.9799994999999999</v>
      </c>
      <c r="D30" s="16">
        <v>11.79</v>
      </c>
      <c r="E30" s="16">
        <v>1.8099999</v>
      </c>
      <c r="F30" s="3">
        <v>49500</v>
      </c>
      <c r="G30" s="3">
        <v>1980</v>
      </c>
      <c r="H30" s="3">
        <v>1485</v>
      </c>
      <c r="K30" s="16">
        <v>1805.5056929458401</v>
      </c>
      <c r="L30">
        <v>5</v>
      </c>
      <c r="M30" s="3">
        <f t="shared" si="13"/>
        <v>55410.96971650784</v>
      </c>
      <c r="N30" s="3">
        <f t="shared" si="14"/>
        <v>2216.4387886603135</v>
      </c>
      <c r="O30" s="3">
        <f t="shared" si="15"/>
        <v>1662.3290914952352</v>
      </c>
    </row>
    <row r="31" spans="1:15" x14ac:dyDescent="0.25">
      <c r="A31">
        <v>2017</v>
      </c>
      <c r="B31" t="s">
        <v>28</v>
      </c>
      <c r="C31" s="16">
        <v>8.5799999000000007</v>
      </c>
      <c r="D31" s="16">
        <v>9.9799994999999999</v>
      </c>
      <c r="E31" s="16">
        <v>1.4</v>
      </c>
      <c r="F31" s="3">
        <v>68600</v>
      </c>
      <c r="G31" s="3">
        <v>2744</v>
      </c>
      <c r="H31" s="3">
        <v>2744</v>
      </c>
      <c r="I31" s="3">
        <v>92900</v>
      </c>
      <c r="J31" s="1">
        <v>50192</v>
      </c>
      <c r="K31" s="16">
        <v>2252.6585597638</v>
      </c>
      <c r="L31">
        <v>2</v>
      </c>
      <c r="M31" s="3">
        <f t="shared" ref="M31:M41" si="16">($K31 * 0.00062) * F31</f>
        <v>95810.073863873942</v>
      </c>
      <c r="N31" s="3">
        <f t="shared" ref="N31:N41" si="17">($K31 * 0.00062) * G31</f>
        <v>3832.4029545549579</v>
      </c>
      <c r="O31" s="3">
        <f t="shared" ref="O31:O41" si="18">($K31 * 0.00062) * H31</f>
        <v>3832.4029545549579</v>
      </c>
    </row>
    <row r="32" spans="1:15" x14ac:dyDescent="0.25">
      <c r="A32">
        <v>2017</v>
      </c>
      <c r="B32" t="s">
        <v>27</v>
      </c>
      <c r="C32" s="16">
        <v>1.1499999999999999</v>
      </c>
      <c r="D32" s="16">
        <v>1.3099999</v>
      </c>
      <c r="E32" s="16">
        <v>0.16</v>
      </c>
      <c r="F32" s="3">
        <v>10000</v>
      </c>
      <c r="G32" s="3">
        <v>300</v>
      </c>
      <c r="H32" s="3">
        <v>200</v>
      </c>
      <c r="I32" s="3">
        <v>14000</v>
      </c>
      <c r="J32" s="1">
        <v>50192</v>
      </c>
      <c r="K32" s="16">
        <v>257.306495505577</v>
      </c>
      <c r="L32">
        <v>2</v>
      </c>
      <c r="M32" s="3">
        <f t="shared" si="16"/>
        <v>1595.3002721345774</v>
      </c>
      <c r="N32" s="3">
        <f t="shared" si="17"/>
        <v>47.85900816403732</v>
      </c>
      <c r="O32" s="3">
        <f t="shared" si="18"/>
        <v>31.906005442691548</v>
      </c>
    </row>
    <row r="33" spans="1:15" x14ac:dyDescent="0.25">
      <c r="A33">
        <v>2017</v>
      </c>
      <c r="B33" t="s">
        <v>27</v>
      </c>
      <c r="C33" s="16">
        <v>1.3099999</v>
      </c>
      <c r="D33" s="16">
        <v>1.37</v>
      </c>
      <c r="E33" s="16">
        <v>0.06</v>
      </c>
      <c r="F33" s="3">
        <v>5100</v>
      </c>
      <c r="K33" s="16">
        <v>96.490039619358996</v>
      </c>
      <c r="L33">
        <v>2</v>
      </c>
      <c r="M33" s="3">
        <f t="shared" si="16"/>
        <v>305.10150527641315</v>
      </c>
      <c r="N33" s="3">
        <f t="shared" si="17"/>
        <v>0</v>
      </c>
      <c r="O33" s="3">
        <f t="shared" si="18"/>
        <v>0</v>
      </c>
    </row>
    <row r="34" spans="1:15" x14ac:dyDescent="0.25">
      <c r="A34">
        <v>2017</v>
      </c>
      <c r="B34" t="s">
        <v>29</v>
      </c>
      <c r="C34" s="16">
        <v>1.4</v>
      </c>
      <c r="D34" s="16">
        <v>1.92</v>
      </c>
      <c r="E34" s="16">
        <v>0.52</v>
      </c>
      <c r="F34" s="3">
        <v>53300</v>
      </c>
      <c r="G34" s="3">
        <v>2132</v>
      </c>
      <c r="H34" s="3">
        <v>6396</v>
      </c>
      <c r="I34" s="3">
        <v>66000</v>
      </c>
      <c r="J34" s="1">
        <v>50192</v>
      </c>
      <c r="K34" s="16">
        <v>503.09321101679097</v>
      </c>
      <c r="L34">
        <v>2</v>
      </c>
      <c r="M34" s="3">
        <f t="shared" si="16"/>
        <v>16625.218251260874</v>
      </c>
      <c r="N34" s="3">
        <f t="shared" si="17"/>
        <v>665.00873005043491</v>
      </c>
      <c r="O34" s="3">
        <f t="shared" si="18"/>
        <v>1995.0261901513047</v>
      </c>
    </row>
    <row r="35" spans="1:15" x14ac:dyDescent="0.25">
      <c r="A35">
        <v>2017</v>
      </c>
      <c r="B35" t="s">
        <v>29</v>
      </c>
      <c r="C35" s="16">
        <v>2.7</v>
      </c>
      <c r="D35" s="16">
        <v>3.1400001</v>
      </c>
      <c r="E35" s="16">
        <v>0.44</v>
      </c>
      <c r="F35" s="3">
        <v>83600</v>
      </c>
      <c r="G35" s="3">
        <v>2508</v>
      </c>
      <c r="H35" s="3">
        <v>6688</v>
      </c>
      <c r="K35" s="16">
        <v>705.26366780759395</v>
      </c>
      <c r="L35">
        <v>3</v>
      </c>
      <c r="M35" s="3">
        <f t="shared" si="16"/>
        <v>36555.22642980321</v>
      </c>
      <c r="N35" s="3">
        <f t="shared" si="17"/>
        <v>1096.6567928940963</v>
      </c>
      <c r="O35" s="3">
        <f t="shared" si="18"/>
        <v>2924.418114384257</v>
      </c>
    </row>
    <row r="36" spans="1:15" x14ac:dyDescent="0.25">
      <c r="A36">
        <v>2017</v>
      </c>
      <c r="B36" t="s">
        <v>29</v>
      </c>
      <c r="C36" s="16">
        <v>2.48</v>
      </c>
      <c r="D36" s="16">
        <v>2.7</v>
      </c>
      <c r="E36" s="16">
        <v>0.22</v>
      </c>
      <c r="F36" s="3">
        <v>83600</v>
      </c>
      <c r="G36" s="3">
        <v>2508</v>
      </c>
      <c r="H36" s="3">
        <v>6688</v>
      </c>
      <c r="K36" s="16">
        <v>352.631811834004</v>
      </c>
      <c r="L36">
        <v>3</v>
      </c>
      <c r="M36" s="3">
        <f t="shared" si="16"/>
        <v>18277.612070980096</v>
      </c>
      <c r="N36" s="3">
        <f t="shared" si="17"/>
        <v>548.32836212940288</v>
      </c>
      <c r="O36" s="3">
        <f t="shared" si="18"/>
        <v>1462.2089656784076</v>
      </c>
    </row>
    <row r="37" spans="1:15" x14ac:dyDescent="0.25">
      <c r="A37">
        <v>2017</v>
      </c>
      <c r="B37" t="s">
        <v>29</v>
      </c>
      <c r="C37" s="16">
        <v>1.92</v>
      </c>
      <c r="D37" s="16">
        <v>2.48</v>
      </c>
      <c r="E37" s="16">
        <v>0.56000000000000005</v>
      </c>
      <c r="F37" s="3">
        <v>86300</v>
      </c>
      <c r="G37" s="3">
        <v>2589</v>
      </c>
      <c r="H37" s="3">
        <v>6904</v>
      </c>
      <c r="I37" s="3">
        <v>112190</v>
      </c>
      <c r="J37" s="1">
        <v>50192</v>
      </c>
      <c r="K37" s="16">
        <v>897.60836264662305</v>
      </c>
      <c r="L37">
        <v>3</v>
      </c>
      <c r="M37" s="3">
        <f t="shared" si="16"/>
        <v>48027.433051770211</v>
      </c>
      <c r="N37" s="3">
        <f t="shared" si="17"/>
        <v>1440.8229915531065</v>
      </c>
      <c r="O37" s="3">
        <f t="shared" si="18"/>
        <v>3842.1946441416171</v>
      </c>
    </row>
    <row r="38" spans="1:15" x14ac:dyDescent="0.25">
      <c r="A38">
        <v>2017</v>
      </c>
      <c r="B38" t="s">
        <v>28</v>
      </c>
      <c r="C38" s="16">
        <v>8.5799999000000007</v>
      </c>
      <c r="D38" s="16">
        <v>9.9799994999999999</v>
      </c>
      <c r="E38" s="16">
        <v>1.4</v>
      </c>
      <c r="F38" s="3">
        <v>68600</v>
      </c>
      <c r="G38" s="3">
        <v>2744</v>
      </c>
      <c r="H38" s="3">
        <v>2744</v>
      </c>
      <c r="I38" s="3">
        <v>92900</v>
      </c>
      <c r="J38" s="1">
        <v>50192</v>
      </c>
      <c r="K38" s="16">
        <v>769.45232936382502</v>
      </c>
      <c r="L38">
        <v>3</v>
      </c>
      <c r="M38" s="3">
        <f t="shared" si="16"/>
        <v>32726.346472502206</v>
      </c>
      <c r="N38" s="3">
        <f t="shared" si="17"/>
        <v>1309.0538589000882</v>
      </c>
      <c r="O38" s="3">
        <f t="shared" si="18"/>
        <v>1309.0538589000882</v>
      </c>
    </row>
    <row r="39" spans="1:15" x14ac:dyDescent="0.25">
      <c r="A39">
        <v>2017</v>
      </c>
      <c r="B39" t="s">
        <v>28</v>
      </c>
      <c r="C39" s="16">
        <v>9.9799994999999999</v>
      </c>
      <c r="D39" s="16">
        <v>11.79</v>
      </c>
      <c r="E39" s="16">
        <v>1.8099999</v>
      </c>
      <c r="F39" s="3">
        <v>56800</v>
      </c>
      <c r="G39" s="3">
        <v>2840</v>
      </c>
      <c r="H39" s="3">
        <v>1704</v>
      </c>
      <c r="K39" s="16">
        <v>1805.5056929458401</v>
      </c>
      <c r="L39">
        <v>5</v>
      </c>
      <c r="M39" s="3">
        <f t="shared" si="16"/>
        <v>63582.688482780708</v>
      </c>
      <c r="N39" s="3">
        <f t="shared" si="17"/>
        <v>3179.1344241390357</v>
      </c>
      <c r="O39" s="3">
        <f t="shared" si="18"/>
        <v>1907.4806544834212</v>
      </c>
    </row>
    <row r="40" spans="1:15" x14ac:dyDescent="0.25">
      <c r="A40">
        <v>2017</v>
      </c>
      <c r="B40" t="s">
        <v>30</v>
      </c>
      <c r="C40" s="16">
        <v>0.3</v>
      </c>
      <c r="D40" s="16">
        <v>0.56000000000000005</v>
      </c>
      <c r="E40" s="16">
        <v>0.26</v>
      </c>
      <c r="F40" s="3">
        <v>2100</v>
      </c>
      <c r="K40" s="16">
        <v>420.25021793469699</v>
      </c>
      <c r="L40">
        <v>5</v>
      </c>
      <c r="M40" s="3">
        <f t="shared" si="16"/>
        <v>547.16578375097549</v>
      </c>
      <c r="N40" s="3">
        <f t="shared" si="17"/>
        <v>0</v>
      </c>
      <c r="O40" s="3">
        <f t="shared" si="18"/>
        <v>0</v>
      </c>
    </row>
    <row r="41" spans="1:15" x14ac:dyDescent="0.25">
      <c r="A41">
        <v>2017</v>
      </c>
      <c r="B41" t="s">
        <v>30</v>
      </c>
      <c r="C41" s="16">
        <v>0</v>
      </c>
      <c r="D41" s="16">
        <v>0.3</v>
      </c>
      <c r="E41" s="16">
        <v>0.3</v>
      </c>
      <c r="F41" s="3">
        <v>3100</v>
      </c>
      <c r="K41" s="16">
        <v>484.90394204257802</v>
      </c>
      <c r="L41">
        <v>5</v>
      </c>
      <c r="M41" s="3">
        <f t="shared" si="16"/>
        <v>931.98537660583497</v>
      </c>
      <c r="N41" s="3">
        <f t="shared" si="17"/>
        <v>0</v>
      </c>
      <c r="O41" s="3">
        <f t="shared" si="18"/>
        <v>0</v>
      </c>
    </row>
    <row r="42" spans="1:15" x14ac:dyDescent="0.25">
      <c r="A42">
        <v>2018</v>
      </c>
      <c r="B42" t="s">
        <v>10</v>
      </c>
      <c r="C42" s="16">
        <v>9.6999999999999993</v>
      </c>
      <c r="D42" s="16">
        <v>9.8000000000000007</v>
      </c>
      <c r="E42" s="16">
        <v>0.1</v>
      </c>
      <c r="F42" s="3">
        <v>69200</v>
      </c>
      <c r="G42" s="3">
        <v>2620</v>
      </c>
      <c r="H42" s="3">
        <v>2590</v>
      </c>
      <c r="I42" s="3">
        <v>92900</v>
      </c>
      <c r="J42" s="1">
        <v>2038</v>
      </c>
      <c r="L42" s="2">
        <v>2</v>
      </c>
      <c r="M42" s="3">
        <f>E42*F42</f>
        <v>6920</v>
      </c>
      <c r="N42" s="3">
        <f>E42*G42</f>
        <v>262</v>
      </c>
      <c r="O42" s="3">
        <f>E42*H42</f>
        <v>259</v>
      </c>
    </row>
    <row r="43" spans="1:15" x14ac:dyDescent="0.25">
      <c r="A43">
        <v>2018</v>
      </c>
      <c r="B43" t="s">
        <v>10</v>
      </c>
      <c r="C43" s="16">
        <v>9.6</v>
      </c>
      <c r="D43" s="16">
        <v>9.6999999999999993</v>
      </c>
      <c r="E43" s="16">
        <v>0.1</v>
      </c>
      <c r="F43" s="3">
        <v>69200</v>
      </c>
      <c r="G43" s="3">
        <v>2620</v>
      </c>
      <c r="H43" s="3">
        <v>2590</v>
      </c>
      <c r="I43" s="3">
        <v>92900</v>
      </c>
      <c r="J43" s="1">
        <v>2038</v>
      </c>
      <c r="L43" s="2">
        <v>2</v>
      </c>
      <c r="M43" s="3">
        <f>E43*F43</f>
        <v>6920</v>
      </c>
      <c r="N43" s="3">
        <f>E43*G43</f>
        <v>262</v>
      </c>
      <c r="O43" s="3">
        <f>E43*H43</f>
        <v>259</v>
      </c>
    </row>
    <row r="44" spans="1:15" x14ac:dyDescent="0.25">
      <c r="A44">
        <v>2018</v>
      </c>
      <c r="B44" t="s">
        <v>10</v>
      </c>
      <c r="C44" s="16">
        <v>8.6</v>
      </c>
      <c r="D44" s="16">
        <v>8.6999999999999993</v>
      </c>
      <c r="E44" s="16">
        <v>0.1</v>
      </c>
      <c r="F44" s="3">
        <v>69200</v>
      </c>
      <c r="G44" s="3">
        <v>2620</v>
      </c>
      <c r="H44" s="3">
        <v>2590</v>
      </c>
      <c r="I44" s="3">
        <v>92900</v>
      </c>
      <c r="J44" s="1">
        <v>2038</v>
      </c>
      <c r="L44" s="2">
        <v>2</v>
      </c>
      <c r="M44" s="3">
        <f>E44*F44</f>
        <v>6920</v>
      </c>
      <c r="N44" s="3">
        <f>E44*G44</f>
        <v>262</v>
      </c>
      <c r="O44" s="3">
        <f>E44*H44</f>
        <v>259</v>
      </c>
    </row>
    <row r="45" spans="1:15" x14ac:dyDescent="0.25">
      <c r="A45">
        <v>2018</v>
      </c>
      <c r="B45" t="s">
        <v>10</v>
      </c>
      <c r="C45" s="16">
        <v>8.8000000000000007</v>
      </c>
      <c r="D45" s="16">
        <v>8.9</v>
      </c>
      <c r="E45" s="16">
        <v>0.1</v>
      </c>
      <c r="F45" s="3">
        <v>69200</v>
      </c>
      <c r="G45" s="3">
        <v>2620</v>
      </c>
      <c r="H45" s="3">
        <v>2590</v>
      </c>
      <c r="I45" s="3">
        <v>92900</v>
      </c>
      <c r="J45" s="1">
        <v>2038</v>
      </c>
      <c r="L45" s="2">
        <v>2</v>
      </c>
      <c r="M45" s="3">
        <f>E45*F45</f>
        <v>6920</v>
      </c>
      <c r="N45" s="3">
        <f>E45*G45</f>
        <v>262</v>
      </c>
      <c r="O45" s="3">
        <f>E45*H45</f>
        <v>259</v>
      </c>
    </row>
    <row r="46" spans="1:15" x14ac:dyDescent="0.25">
      <c r="A46">
        <v>2018</v>
      </c>
      <c r="B46" t="s">
        <v>10</v>
      </c>
      <c r="C46" s="16">
        <v>9.81</v>
      </c>
      <c r="D46" s="16">
        <v>9.8800000000000008</v>
      </c>
      <c r="E46" s="16">
        <v>7.0000000000000007E-2</v>
      </c>
      <c r="F46" s="3">
        <v>69200</v>
      </c>
      <c r="G46" s="3">
        <v>2620</v>
      </c>
      <c r="H46" s="3">
        <v>2590</v>
      </c>
      <c r="I46" s="3">
        <v>92900</v>
      </c>
      <c r="J46" s="1">
        <v>2038</v>
      </c>
      <c r="L46" s="2">
        <v>2</v>
      </c>
      <c r="M46" s="3">
        <f>E46*F46</f>
        <v>4844.0000000000009</v>
      </c>
      <c r="N46" s="3">
        <f>E46*G46</f>
        <v>183.4</v>
      </c>
      <c r="O46" s="3">
        <f>E46*H46</f>
        <v>181.3</v>
      </c>
    </row>
    <row r="47" spans="1:15" x14ac:dyDescent="0.25">
      <c r="A47">
        <v>2018</v>
      </c>
      <c r="B47" t="s">
        <v>10</v>
      </c>
      <c r="C47" s="16">
        <v>9.93</v>
      </c>
      <c r="D47" s="16">
        <v>9.9770000000000003</v>
      </c>
      <c r="E47" s="16">
        <v>4.7E-2</v>
      </c>
      <c r="F47" s="3">
        <v>69200</v>
      </c>
      <c r="G47" s="3">
        <v>2620</v>
      </c>
      <c r="H47" s="3">
        <v>2590</v>
      </c>
      <c r="I47" s="3">
        <v>92900</v>
      </c>
      <c r="J47" s="1">
        <v>2038</v>
      </c>
      <c r="L47" s="2">
        <v>2</v>
      </c>
      <c r="M47" s="3">
        <f>E47*F47</f>
        <v>3252.4</v>
      </c>
      <c r="N47" s="3">
        <f>E47*G47</f>
        <v>123.14</v>
      </c>
      <c r="O47" s="3">
        <f>E47*H47</f>
        <v>121.73</v>
      </c>
    </row>
    <row r="48" spans="1:15" x14ac:dyDescent="0.25">
      <c r="A48">
        <v>2018</v>
      </c>
      <c r="B48" t="s">
        <v>10</v>
      </c>
      <c r="C48" s="16">
        <v>9.9</v>
      </c>
      <c r="D48" s="16">
        <v>9.93</v>
      </c>
      <c r="E48" s="16">
        <v>0.03</v>
      </c>
      <c r="F48" s="3">
        <v>69200</v>
      </c>
      <c r="G48" s="3">
        <v>2620</v>
      </c>
      <c r="H48" s="3">
        <v>2590</v>
      </c>
      <c r="I48" s="3">
        <v>92900</v>
      </c>
      <c r="J48" s="1">
        <v>2038</v>
      </c>
      <c r="L48" s="2">
        <v>2</v>
      </c>
      <c r="M48" s="3">
        <f>E48*F48</f>
        <v>2076</v>
      </c>
      <c r="N48" s="3">
        <f>E48*G48</f>
        <v>78.599999999999994</v>
      </c>
      <c r="O48" s="3">
        <f>E48*H48</f>
        <v>77.7</v>
      </c>
    </row>
    <row r="49" spans="1:15" x14ac:dyDescent="0.25">
      <c r="A49">
        <v>2018</v>
      </c>
      <c r="B49" t="s">
        <v>10</v>
      </c>
      <c r="C49" s="16">
        <v>9.3000000000000007</v>
      </c>
      <c r="D49" s="16">
        <v>9.4</v>
      </c>
      <c r="E49" s="16">
        <v>0.1</v>
      </c>
      <c r="F49" s="3">
        <v>69200</v>
      </c>
      <c r="G49" s="3">
        <v>2620</v>
      </c>
      <c r="H49" s="3">
        <v>2590</v>
      </c>
      <c r="I49" s="3">
        <v>92900</v>
      </c>
      <c r="J49" s="1">
        <v>2038</v>
      </c>
      <c r="L49" s="2">
        <v>2</v>
      </c>
      <c r="M49" s="3">
        <f>E49*F49</f>
        <v>6920</v>
      </c>
      <c r="N49" s="3">
        <f>E49*G49</f>
        <v>262</v>
      </c>
      <c r="O49" s="3">
        <f>E49*H49</f>
        <v>259</v>
      </c>
    </row>
    <row r="50" spans="1:15" x14ac:dyDescent="0.25">
      <c r="A50">
        <v>2018</v>
      </c>
      <c r="B50" t="s">
        <v>10</v>
      </c>
      <c r="C50" s="16">
        <v>9.8800000000000008</v>
      </c>
      <c r="D50" s="16">
        <v>9.9</v>
      </c>
      <c r="E50" s="16">
        <v>0.02</v>
      </c>
      <c r="F50" s="3">
        <v>69200</v>
      </c>
      <c r="G50" s="3">
        <v>2620</v>
      </c>
      <c r="H50" s="3">
        <v>2590</v>
      </c>
      <c r="I50" s="3">
        <v>92900</v>
      </c>
      <c r="J50" s="1">
        <v>2038</v>
      </c>
      <c r="L50" s="2">
        <v>2</v>
      </c>
      <c r="M50" s="3">
        <f>E50*F50</f>
        <v>1384</v>
      </c>
      <c r="N50" s="3">
        <f>E50*G50</f>
        <v>52.4</v>
      </c>
      <c r="O50" s="3">
        <f>E50*H50</f>
        <v>51.800000000000004</v>
      </c>
    </row>
    <row r="51" spans="1:15" x14ac:dyDescent="0.25">
      <c r="A51">
        <v>2018</v>
      </c>
      <c r="B51" t="s">
        <v>10</v>
      </c>
      <c r="C51" s="16">
        <v>9.5</v>
      </c>
      <c r="D51" s="16">
        <v>9.6</v>
      </c>
      <c r="E51" s="16">
        <v>0.1</v>
      </c>
      <c r="F51" s="3">
        <v>69200</v>
      </c>
      <c r="G51" s="3">
        <v>2620</v>
      </c>
      <c r="H51" s="3">
        <v>2590</v>
      </c>
      <c r="I51" s="3">
        <v>92900</v>
      </c>
      <c r="J51" s="1">
        <v>2038</v>
      </c>
      <c r="L51" s="2">
        <v>2</v>
      </c>
      <c r="M51" s="3">
        <f>E51*F51</f>
        <v>6920</v>
      </c>
      <c r="N51" s="3">
        <f>E51*G51</f>
        <v>262</v>
      </c>
      <c r="O51" s="3">
        <f>E51*H51</f>
        <v>259</v>
      </c>
    </row>
    <row r="52" spans="1:15" x14ac:dyDescent="0.25">
      <c r="A52">
        <v>2018</v>
      </c>
      <c r="B52" t="s">
        <v>10</v>
      </c>
      <c r="C52" s="16">
        <v>9.8000000000000007</v>
      </c>
      <c r="D52" s="16">
        <v>9.81</v>
      </c>
      <c r="E52" s="16">
        <v>0.01</v>
      </c>
      <c r="F52" s="3">
        <v>69200</v>
      </c>
      <c r="G52" s="3">
        <v>2620</v>
      </c>
      <c r="H52" s="3">
        <v>2590</v>
      </c>
      <c r="I52" s="3">
        <v>92900</v>
      </c>
      <c r="J52" s="1">
        <v>2038</v>
      </c>
      <c r="L52" s="2">
        <v>2</v>
      </c>
      <c r="M52" s="3">
        <f>E52*F52</f>
        <v>692</v>
      </c>
      <c r="N52" s="3">
        <f>E52*G52</f>
        <v>26.2</v>
      </c>
      <c r="O52" s="3">
        <f>E52*H52</f>
        <v>25.900000000000002</v>
      </c>
    </row>
    <row r="53" spans="1:15" x14ac:dyDescent="0.25">
      <c r="A53">
        <v>2018</v>
      </c>
      <c r="B53" t="s">
        <v>11</v>
      </c>
      <c r="C53" s="16">
        <v>1.1499999999999999</v>
      </c>
      <c r="D53" s="16">
        <v>1.292</v>
      </c>
      <c r="E53" s="16">
        <v>0.14199999999999999</v>
      </c>
      <c r="F53" s="3">
        <v>6900</v>
      </c>
      <c r="I53" s="3">
        <v>10000</v>
      </c>
      <c r="J53" s="1">
        <v>2038</v>
      </c>
      <c r="L53" s="2">
        <v>2</v>
      </c>
      <c r="M53" s="3">
        <f>E53*F53</f>
        <v>979.8</v>
      </c>
      <c r="N53" s="3">
        <f>E53*G53</f>
        <v>0</v>
      </c>
      <c r="O53" s="3">
        <f>E53*H53</f>
        <v>0</v>
      </c>
    </row>
    <row r="54" spans="1:15" x14ac:dyDescent="0.25">
      <c r="A54">
        <v>2018</v>
      </c>
      <c r="B54" t="s">
        <v>10</v>
      </c>
      <c r="C54" s="16">
        <v>9.1</v>
      </c>
      <c r="D54" s="16">
        <v>9.1999999999999993</v>
      </c>
      <c r="E54" s="16">
        <v>0.1</v>
      </c>
      <c r="F54" s="3">
        <v>69200</v>
      </c>
      <c r="G54" s="3">
        <v>2620</v>
      </c>
      <c r="H54" s="3">
        <v>2590</v>
      </c>
      <c r="I54" s="3">
        <v>92900</v>
      </c>
      <c r="J54" s="1">
        <v>2038</v>
      </c>
      <c r="L54" s="2">
        <v>2</v>
      </c>
      <c r="M54" s="3">
        <f>E54*F54</f>
        <v>6920</v>
      </c>
      <c r="N54" s="3">
        <f>E54*G54</f>
        <v>262</v>
      </c>
      <c r="O54" s="3">
        <f>E54*H54</f>
        <v>259</v>
      </c>
    </row>
    <row r="55" spans="1:15" x14ac:dyDescent="0.25">
      <c r="A55">
        <v>2018</v>
      </c>
      <c r="B55" t="s">
        <v>11</v>
      </c>
      <c r="C55" s="16">
        <v>1.292</v>
      </c>
      <c r="D55" s="16">
        <v>1.37</v>
      </c>
      <c r="E55" s="16">
        <v>7.8E-2</v>
      </c>
      <c r="F55" s="3">
        <v>6900</v>
      </c>
      <c r="L55" s="2">
        <v>2</v>
      </c>
      <c r="M55" s="3">
        <f>E55*F55</f>
        <v>538.20000000000005</v>
      </c>
      <c r="N55" s="3">
        <f>E55*G55</f>
        <v>0</v>
      </c>
      <c r="O55" s="3">
        <f>E55*H55</f>
        <v>0</v>
      </c>
    </row>
    <row r="56" spans="1:15" x14ac:dyDescent="0.25">
      <c r="A56">
        <v>2018</v>
      </c>
      <c r="B56" t="s">
        <v>10</v>
      </c>
      <c r="C56" s="16">
        <v>8.6999999999999993</v>
      </c>
      <c r="D56" s="16">
        <v>8.8000000000000007</v>
      </c>
      <c r="E56" s="16">
        <v>0.1</v>
      </c>
      <c r="F56" s="3">
        <v>69200</v>
      </c>
      <c r="G56" s="3">
        <v>2620</v>
      </c>
      <c r="H56" s="3">
        <v>2590</v>
      </c>
      <c r="I56" s="3">
        <v>92900</v>
      </c>
      <c r="J56" s="1">
        <v>2038</v>
      </c>
      <c r="L56" s="2">
        <v>2</v>
      </c>
      <c r="M56" s="3">
        <f>E56*F56</f>
        <v>6920</v>
      </c>
      <c r="N56" s="3">
        <f>E56*G56</f>
        <v>262</v>
      </c>
      <c r="O56" s="3">
        <f>E56*H56</f>
        <v>259</v>
      </c>
    </row>
    <row r="57" spans="1:15" x14ac:dyDescent="0.25">
      <c r="A57">
        <v>2018</v>
      </c>
      <c r="B57" t="s">
        <v>10</v>
      </c>
      <c r="C57" s="16">
        <v>9</v>
      </c>
      <c r="D57" s="16">
        <v>9.1</v>
      </c>
      <c r="E57" s="16">
        <v>0.1</v>
      </c>
      <c r="F57" s="3">
        <v>69200</v>
      </c>
      <c r="G57" s="3">
        <v>2620</v>
      </c>
      <c r="H57" s="3">
        <v>2590</v>
      </c>
      <c r="I57" s="3">
        <v>92900</v>
      </c>
      <c r="J57" s="1">
        <v>2038</v>
      </c>
      <c r="L57" s="2">
        <v>2</v>
      </c>
      <c r="M57" s="3">
        <f>E57*F57</f>
        <v>6920</v>
      </c>
      <c r="N57" s="3">
        <f>E57*G57</f>
        <v>262</v>
      </c>
      <c r="O57" s="3">
        <f>E57*H57</f>
        <v>259</v>
      </c>
    </row>
    <row r="58" spans="1:15" x14ac:dyDescent="0.25">
      <c r="A58">
        <v>2018</v>
      </c>
      <c r="B58" t="s">
        <v>10</v>
      </c>
      <c r="C58" s="16">
        <v>9.1999999999999993</v>
      </c>
      <c r="D58" s="16">
        <v>9.3000000000000007</v>
      </c>
      <c r="E58" s="16">
        <v>0.1</v>
      </c>
      <c r="F58" s="3">
        <v>69200</v>
      </c>
      <c r="G58" s="3">
        <v>2620</v>
      </c>
      <c r="H58" s="3">
        <v>2590</v>
      </c>
      <c r="I58" s="3">
        <v>92900</v>
      </c>
      <c r="J58" s="1">
        <v>2038</v>
      </c>
      <c r="L58" s="2">
        <v>2</v>
      </c>
      <c r="M58" s="3">
        <f>E58*F58</f>
        <v>6920</v>
      </c>
      <c r="N58" s="3">
        <f>E58*G58</f>
        <v>262</v>
      </c>
      <c r="O58" s="3">
        <f>E58*H58</f>
        <v>259</v>
      </c>
    </row>
    <row r="59" spans="1:15" x14ac:dyDescent="0.25">
      <c r="A59">
        <v>2018</v>
      </c>
      <c r="B59" t="s">
        <v>12</v>
      </c>
      <c r="C59" s="16">
        <v>1.8</v>
      </c>
      <c r="D59" s="16">
        <v>1.9</v>
      </c>
      <c r="E59" s="16">
        <v>0.1</v>
      </c>
      <c r="F59" s="3">
        <v>54200</v>
      </c>
      <c r="G59" s="3">
        <v>2170</v>
      </c>
      <c r="H59" s="3">
        <v>6510</v>
      </c>
      <c r="I59" s="3">
        <v>66044</v>
      </c>
      <c r="J59" s="1">
        <v>2038</v>
      </c>
      <c r="L59" s="2">
        <v>2</v>
      </c>
      <c r="M59" s="3">
        <f>E59*F59</f>
        <v>5420</v>
      </c>
      <c r="N59" s="3">
        <f>E59*G59</f>
        <v>217</v>
      </c>
      <c r="O59" s="3">
        <f>E59*H59</f>
        <v>651</v>
      </c>
    </row>
    <row r="60" spans="1:15" x14ac:dyDescent="0.25">
      <c r="A60">
        <v>2018</v>
      </c>
      <c r="B60" t="s">
        <v>12</v>
      </c>
      <c r="C60" s="16">
        <v>1.7</v>
      </c>
      <c r="D60" s="16">
        <v>1.8</v>
      </c>
      <c r="E60" s="16">
        <v>0.1</v>
      </c>
      <c r="F60" s="3">
        <v>54200</v>
      </c>
      <c r="G60" s="3">
        <v>2170</v>
      </c>
      <c r="H60" s="3">
        <v>6510</v>
      </c>
      <c r="I60" s="3">
        <v>66044</v>
      </c>
      <c r="J60" s="1">
        <v>2038</v>
      </c>
      <c r="L60" s="2">
        <v>2</v>
      </c>
      <c r="M60" s="3">
        <f>E60*F60</f>
        <v>5420</v>
      </c>
      <c r="N60" s="3">
        <f>E60*G60</f>
        <v>217</v>
      </c>
      <c r="O60" s="3">
        <f>E60*H60</f>
        <v>651</v>
      </c>
    </row>
    <row r="61" spans="1:15" x14ac:dyDescent="0.25">
      <c r="A61">
        <v>2018</v>
      </c>
      <c r="B61" t="s">
        <v>10</v>
      </c>
      <c r="C61" s="16">
        <v>8.9</v>
      </c>
      <c r="D61" s="16">
        <v>9</v>
      </c>
      <c r="E61" s="16">
        <v>0.1</v>
      </c>
      <c r="F61" s="3">
        <v>69200</v>
      </c>
      <c r="G61" s="3">
        <v>2620</v>
      </c>
      <c r="H61" s="3">
        <v>2590</v>
      </c>
      <c r="I61" s="3">
        <v>92900</v>
      </c>
      <c r="J61" s="1">
        <v>2038</v>
      </c>
      <c r="L61" s="2">
        <v>2</v>
      </c>
      <c r="M61" s="3">
        <f>E61*F61</f>
        <v>6920</v>
      </c>
      <c r="N61" s="3">
        <f>E61*G61</f>
        <v>262</v>
      </c>
      <c r="O61" s="3">
        <f>E61*H61</f>
        <v>259</v>
      </c>
    </row>
    <row r="62" spans="1:15" x14ac:dyDescent="0.25">
      <c r="A62">
        <v>2018</v>
      </c>
      <c r="B62" t="s">
        <v>12</v>
      </c>
      <c r="C62" s="16">
        <v>1.6</v>
      </c>
      <c r="D62" s="16">
        <v>1.7</v>
      </c>
      <c r="E62" s="16">
        <v>0.1</v>
      </c>
      <c r="F62" s="3">
        <v>54200</v>
      </c>
      <c r="G62" s="3">
        <v>2170</v>
      </c>
      <c r="H62" s="3">
        <v>6510</v>
      </c>
      <c r="I62" s="3">
        <v>66044</v>
      </c>
      <c r="J62" s="1">
        <v>2038</v>
      </c>
      <c r="L62" s="2">
        <v>2</v>
      </c>
      <c r="M62" s="3">
        <f>E62*F62</f>
        <v>5420</v>
      </c>
      <c r="N62" s="3">
        <f>E62*G62</f>
        <v>217</v>
      </c>
      <c r="O62" s="3">
        <f>E62*H62</f>
        <v>651</v>
      </c>
    </row>
    <row r="63" spans="1:15" x14ac:dyDescent="0.25">
      <c r="A63">
        <v>2018</v>
      </c>
      <c r="B63" t="s">
        <v>12</v>
      </c>
      <c r="C63" s="16">
        <v>1.9</v>
      </c>
      <c r="D63" s="16">
        <v>1.92</v>
      </c>
      <c r="E63" s="16">
        <v>0.02</v>
      </c>
      <c r="F63" s="3">
        <v>54200</v>
      </c>
      <c r="G63" s="3">
        <v>2170</v>
      </c>
      <c r="H63" s="3">
        <v>6510</v>
      </c>
      <c r="I63" s="3">
        <v>66044</v>
      </c>
      <c r="J63" s="1">
        <v>2038</v>
      </c>
      <c r="L63" s="2">
        <v>2</v>
      </c>
      <c r="M63" s="3">
        <f>E63*F63</f>
        <v>1084</v>
      </c>
      <c r="N63" s="3">
        <f>E63*G63</f>
        <v>43.4</v>
      </c>
      <c r="O63" s="3">
        <f>E63*H63</f>
        <v>130.19999999999999</v>
      </c>
    </row>
    <row r="64" spans="1:15" x14ac:dyDescent="0.25">
      <c r="A64">
        <v>2018</v>
      </c>
      <c r="B64" t="s">
        <v>10</v>
      </c>
      <c r="C64" s="16">
        <v>9.4</v>
      </c>
      <c r="D64" s="16">
        <v>9.5</v>
      </c>
      <c r="E64" s="16">
        <v>0.1</v>
      </c>
      <c r="F64" s="3">
        <v>69200</v>
      </c>
      <c r="G64" s="3">
        <v>2620</v>
      </c>
      <c r="H64" s="3">
        <v>2590</v>
      </c>
      <c r="I64" s="3">
        <v>92900</v>
      </c>
      <c r="J64" s="1">
        <v>2038</v>
      </c>
      <c r="L64" s="2">
        <v>2</v>
      </c>
      <c r="M64" s="3">
        <f>E64*F64</f>
        <v>6920</v>
      </c>
      <c r="N64" s="3">
        <f>E64*G64</f>
        <v>262</v>
      </c>
      <c r="O64" s="3">
        <f>E64*H64</f>
        <v>259</v>
      </c>
    </row>
    <row r="65" spans="1:15" x14ac:dyDescent="0.25">
      <c r="A65">
        <v>2018</v>
      </c>
      <c r="B65" t="s">
        <v>10</v>
      </c>
      <c r="C65" s="16">
        <v>9.6999999999999993</v>
      </c>
      <c r="D65" s="16">
        <v>9.8000000000000007</v>
      </c>
      <c r="E65" s="16">
        <v>0.1</v>
      </c>
      <c r="F65" s="3">
        <v>69200</v>
      </c>
      <c r="G65" s="3">
        <v>2620</v>
      </c>
      <c r="H65" s="3">
        <v>2590</v>
      </c>
      <c r="I65" s="3">
        <v>92900</v>
      </c>
      <c r="J65" s="1">
        <v>2038</v>
      </c>
      <c r="L65" s="2">
        <v>3</v>
      </c>
      <c r="M65" s="3">
        <f>E65*F65</f>
        <v>6920</v>
      </c>
      <c r="N65" s="3">
        <f>E65*G65</f>
        <v>262</v>
      </c>
      <c r="O65" s="3">
        <f>E65*H65</f>
        <v>259</v>
      </c>
    </row>
    <row r="66" spans="1:15" x14ac:dyDescent="0.25">
      <c r="A66">
        <v>2018</v>
      </c>
      <c r="B66" t="s">
        <v>10</v>
      </c>
      <c r="C66" s="16">
        <v>9.6</v>
      </c>
      <c r="D66" s="16">
        <v>9.6999999999999993</v>
      </c>
      <c r="E66" s="16">
        <v>0.1</v>
      </c>
      <c r="F66" s="3">
        <v>69200</v>
      </c>
      <c r="G66" s="3">
        <v>2620</v>
      </c>
      <c r="H66" s="3">
        <v>2590</v>
      </c>
      <c r="I66" s="3">
        <v>92900</v>
      </c>
      <c r="J66" s="1">
        <v>2038</v>
      </c>
      <c r="L66" s="2">
        <v>3</v>
      </c>
      <c r="M66" s="3">
        <f>E66*F66</f>
        <v>6920</v>
      </c>
      <c r="N66" s="3">
        <f>E66*G66</f>
        <v>262</v>
      </c>
      <c r="O66" s="3">
        <f>E66*H66</f>
        <v>259</v>
      </c>
    </row>
    <row r="67" spans="1:15" x14ac:dyDescent="0.25">
      <c r="A67">
        <v>2018</v>
      </c>
      <c r="B67" t="s">
        <v>10</v>
      </c>
      <c r="C67" s="16">
        <v>9.81</v>
      </c>
      <c r="D67" s="16">
        <v>9.8800000000000008</v>
      </c>
      <c r="E67" s="16">
        <v>7.0000000000000007E-2</v>
      </c>
      <c r="F67" s="3">
        <v>69200</v>
      </c>
      <c r="G67" s="3">
        <v>2620</v>
      </c>
      <c r="H67" s="3">
        <v>2590</v>
      </c>
      <c r="I67" s="3">
        <v>92900</v>
      </c>
      <c r="J67" s="1">
        <v>2038</v>
      </c>
      <c r="L67" s="2">
        <v>3</v>
      </c>
      <c r="M67" s="3">
        <f>E67*F67</f>
        <v>4844.0000000000009</v>
      </c>
      <c r="N67" s="3">
        <f>E67*G67</f>
        <v>183.4</v>
      </c>
      <c r="O67" s="3">
        <f>E67*H67</f>
        <v>181.3</v>
      </c>
    </row>
    <row r="68" spans="1:15" x14ac:dyDescent="0.25">
      <c r="A68">
        <v>2018</v>
      </c>
      <c r="B68" t="s">
        <v>10</v>
      </c>
      <c r="C68" s="16">
        <v>9.93</v>
      </c>
      <c r="D68" s="16">
        <v>9.9770000000000003</v>
      </c>
      <c r="E68" s="16">
        <v>4.7E-2</v>
      </c>
      <c r="F68" s="3">
        <v>69200</v>
      </c>
      <c r="G68" s="3">
        <v>2620</v>
      </c>
      <c r="H68" s="3">
        <v>2590</v>
      </c>
      <c r="I68" s="3">
        <v>92900</v>
      </c>
      <c r="J68" s="1">
        <v>2038</v>
      </c>
      <c r="L68" s="2">
        <v>3</v>
      </c>
      <c r="M68" s="3">
        <f>E68*F68</f>
        <v>3252.4</v>
      </c>
      <c r="N68" s="3">
        <f>E68*G68</f>
        <v>123.14</v>
      </c>
      <c r="O68" s="3">
        <f>E68*H68</f>
        <v>121.73</v>
      </c>
    </row>
    <row r="69" spans="1:15" x14ac:dyDescent="0.25">
      <c r="A69">
        <v>2018</v>
      </c>
      <c r="B69" t="s">
        <v>10</v>
      </c>
      <c r="C69" s="16">
        <v>9.9</v>
      </c>
      <c r="D69" s="16">
        <v>9.93</v>
      </c>
      <c r="E69" s="16">
        <v>0.03</v>
      </c>
      <c r="F69" s="3">
        <v>69200</v>
      </c>
      <c r="G69" s="3">
        <v>2620</v>
      </c>
      <c r="H69" s="3">
        <v>2590</v>
      </c>
      <c r="I69" s="3">
        <v>92900</v>
      </c>
      <c r="J69" s="1">
        <v>2038</v>
      </c>
      <c r="L69" s="2">
        <v>3</v>
      </c>
      <c r="M69" s="3">
        <f>E69*F69</f>
        <v>2076</v>
      </c>
      <c r="N69" s="3">
        <f>E69*G69</f>
        <v>78.599999999999994</v>
      </c>
      <c r="O69" s="3">
        <f>E69*H69</f>
        <v>77.7</v>
      </c>
    </row>
    <row r="70" spans="1:15" x14ac:dyDescent="0.25">
      <c r="A70">
        <v>2018</v>
      </c>
      <c r="B70" t="s">
        <v>10</v>
      </c>
      <c r="C70" s="16">
        <v>9.8800000000000008</v>
      </c>
      <c r="D70" s="16">
        <v>9.9</v>
      </c>
      <c r="E70" s="16">
        <v>0.02</v>
      </c>
      <c r="F70" s="3">
        <v>69200</v>
      </c>
      <c r="G70" s="3">
        <v>2620</v>
      </c>
      <c r="H70" s="3">
        <v>2590</v>
      </c>
      <c r="I70" s="3">
        <v>92900</v>
      </c>
      <c r="J70" s="1">
        <v>2038</v>
      </c>
      <c r="L70" s="2">
        <v>3</v>
      </c>
      <c r="M70" s="3">
        <f>E70*F70</f>
        <v>1384</v>
      </c>
      <c r="N70" s="3">
        <f>E70*G70</f>
        <v>52.4</v>
      </c>
      <c r="O70" s="3">
        <f>E70*H70</f>
        <v>51.800000000000004</v>
      </c>
    </row>
    <row r="71" spans="1:15" x14ac:dyDescent="0.25">
      <c r="A71">
        <v>2018</v>
      </c>
      <c r="B71" t="s">
        <v>10</v>
      </c>
      <c r="C71" s="16">
        <v>9.5</v>
      </c>
      <c r="D71" s="16">
        <v>9.6</v>
      </c>
      <c r="E71" s="16">
        <v>0.1</v>
      </c>
      <c r="F71" s="3">
        <v>69200</v>
      </c>
      <c r="G71" s="3">
        <v>2620</v>
      </c>
      <c r="H71" s="3">
        <v>2590</v>
      </c>
      <c r="I71" s="3">
        <v>92900</v>
      </c>
      <c r="J71" s="1">
        <v>2038</v>
      </c>
      <c r="L71" s="2">
        <v>3</v>
      </c>
      <c r="M71" s="3">
        <f>E71*F71</f>
        <v>6920</v>
      </c>
      <c r="N71" s="3">
        <f>E71*G71</f>
        <v>262</v>
      </c>
      <c r="O71" s="3">
        <f>E71*H71</f>
        <v>259</v>
      </c>
    </row>
    <row r="72" spans="1:15" x14ac:dyDescent="0.25">
      <c r="A72">
        <v>2018</v>
      </c>
      <c r="B72" t="s">
        <v>10</v>
      </c>
      <c r="C72" s="16">
        <v>9.8000000000000007</v>
      </c>
      <c r="D72" s="16">
        <v>9.81</v>
      </c>
      <c r="E72" s="16">
        <v>0.01</v>
      </c>
      <c r="F72" s="3">
        <v>69200</v>
      </c>
      <c r="G72" s="3">
        <v>2620</v>
      </c>
      <c r="H72" s="3">
        <v>2590</v>
      </c>
      <c r="I72" s="3">
        <v>92900</v>
      </c>
      <c r="J72" s="1">
        <v>2038</v>
      </c>
      <c r="L72" s="2">
        <v>3</v>
      </c>
      <c r="M72" s="3">
        <f>E72*F72</f>
        <v>692</v>
      </c>
      <c r="N72" s="3">
        <f>E72*G72</f>
        <v>26.2</v>
      </c>
      <c r="O72" s="3">
        <f>E72*H72</f>
        <v>25.900000000000002</v>
      </c>
    </row>
    <row r="73" spans="1:15" x14ac:dyDescent="0.25">
      <c r="A73">
        <v>2018</v>
      </c>
      <c r="B73" t="s">
        <v>12</v>
      </c>
      <c r="C73" s="16">
        <v>2.2999999999999998</v>
      </c>
      <c r="D73" s="16">
        <v>2.4</v>
      </c>
      <c r="E73" s="16">
        <v>0.1</v>
      </c>
      <c r="F73" s="3">
        <v>86700</v>
      </c>
      <c r="G73" s="3">
        <v>2610</v>
      </c>
      <c r="H73" s="3">
        <v>6940</v>
      </c>
      <c r="I73" s="3">
        <v>112190</v>
      </c>
      <c r="J73" s="1">
        <v>2038</v>
      </c>
      <c r="L73" s="2">
        <v>3</v>
      </c>
      <c r="M73" s="3">
        <f>E73*F73</f>
        <v>8670</v>
      </c>
      <c r="N73" s="3">
        <f>E73*G73</f>
        <v>261</v>
      </c>
      <c r="O73" s="3">
        <f>E73*H73</f>
        <v>694</v>
      </c>
    </row>
    <row r="74" spans="1:15" x14ac:dyDescent="0.25">
      <c r="A74">
        <v>2018</v>
      </c>
      <c r="B74" t="s">
        <v>12</v>
      </c>
      <c r="C74" s="16">
        <v>2.7</v>
      </c>
      <c r="D74" s="16">
        <v>2.8</v>
      </c>
      <c r="E74" s="16">
        <v>0.1</v>
      </c>
      <c r="F74" s="3">
        <v>85100</v>
      </c>
      <c r="G74" s="3">
        <v>2560</v>
      </c>
      <c r="H74" s="3">
        <v>6810</v>
      </c>
      <c r="L74" s="2">
        <v>3</v>
      </c>
      <c r="M74" s="3">
        <f>E74*F74</f>
        <v>8510</v>
      </c>
      <c r="N74" s="3">
        <f>E74*G74</f>
        <v>256</v>
      </c>
      <c r="O74" s="3">
        <f>E74*H74</f>
        <v>681</v>
      </c>
    </row>
    <row r="75" spans="1:15" x14ac:dyDescent="0.25">
      <c r="A75">
        <v>2018</v>
      </c>
      <c r="B75" t="s">
        <v>12</v>
      </c>
      <c r="C75" s="16">
        <v>1.92</v>
      </c>
      <c r="D75" s="16">
        <v>2</v>
      </c>
      <c r="E75" s="16">
        <v>0.08</v>
      </c>
      <c r="F75" s="3">
        <v>86700</v>
      </c>
      <c r="G75" s="3">
        <v>2610</v>
      </c>
      <c r="H75" s="3">
        <v>6940</v>
      </c>
      <c r="I75" s="3">
        <v>112190</v>
      </c>
      <c r="J75" s="1">
        <v>2038</v>
      </c>
      <c r="L75" s="2">
        <v>3</v>
      </c>
      <c r="M75" s="3">
        <f>E75*F75</f>
        <v>6936</v>
      </c>
      <c r="N75" s="3">
        <f>E75*G75</f>
        <v>208.8</v>
      </c>
      <c r="O75" s="3">
        <f>E75*H75</f>
        <v>555.20000000000005</v>
      </c>
    </row>
    <row r="76" spans="1:15" x14ac:dyDescent="0.25">
      <c r="A76">
        <v>2018</v>
      </c>
      <c r="B76" t="s">
        <v>12</v>
      </c>
      <c r="C76" s="16">
        <v>2.48</v>
      </c>
      <c r="D76" s="16">
        <v>2.4900000000000002</v>
      </c>
      <c r="E76" s="16">
        <v>0.01</v>
      </c>
      <c r="F76" s="3">
        <v>85100</v>
      </c>
      <c r="G76" s="3">
        <v>2560</v>
      </c>
      <c r="H76" s="3">
        <v>6810</v>
      </c>
      <c r="L76" s="2">
        <v>3</v>
      </c>
      <c r="M76" s="3">
        <f>E76*F76</f>
        <v>851</v>
      </c>
      <c r="N76" s="3">
        <f>E76*G76</f>
        <v>25.6</v>
      </c>
      <c r="O76" s="3">
        <f>E76*H76</f>
        <v>68.099999999999994</v>
      </c>
    </row>
    <row r="77" spans="1:15" x14ac:dyDescent="0.25">
      <c r="A77">
        <v>2018</v>
      </c>
      <c r="B77" t="s">
        <v>12</v>
      </c>
      <c r="C77" s="16">
        <v>2.6909999999999998</v>
      </c>
      <c r="D77" s="16">
        <v>2.7</v>
      </c>
      <c r="E77" s="16">
        <v>8.9999999999999993E-3</v>
      </c>
      <c r="F77" s="3">
        <v>85100</v>
      </c>
      <c r="G77" s="3">
        <v>2560</v>
      </c>
      <c r="H77" s="3">
        <v>6810</v>
      </c>
      <c r="L77" s="2">
        <v>3</v>
      </c>
      <c r="M77" s="3">
        <f>E77*F77</f>
        <v>765.9</v>
      </c>
      <c r="N77" s="3">
        <f>E77*G77</f>
        <v>23.04</v>
      </c>
      <c r="O77" s="3">
        <f>E77*H77</f>
        <v>61.289999999999992</v>
      </c>
    </row>
    <row r="78" spans="1:15" x14ac:dyDescent="0.25">
      <c r="A78">
        <v>2018</v>
      </c>
      <c r="B78" t="s">
        <v>12</v>
      </c>
      <c r="C78" s="16">
        <v>2.2000000000000002</v>
      </c>
      <c r="D78" s="16">
        <v>2.2999999999999998</v>
      </c>
      <c r="E78" s="16">
        <v>0.1</v>
      </c>
      <c r="F78" s="3">
        <v>86700</v>
      </c>
      <c r="G78" s="3">
        <v>2610</v>
      </c>
      <c r="H78" s="3">
        <v>6940</v>
      </c>
      <c r="I78" s="3">
        <v>112190</v>
      </c>
      <c r="J78" s="1">
        <v>2038</v>
      </c>
      <c r="L78" s="2">
        <v>3</v>
      </c>
      <c r="M78" s="3">
        <f>E78*F78</f>
        <v>8670</v>
      </c>
      <c r="N78" s="3">
        <f>E78*G78</f>
        <v>261</v>
      </c>
      <c r="O78" s="3">
        <f>E78*H78</f>
        <v>694</v>
      </c>
    </row>
    <row r="79" spans="1:15" x14ac:dyDescent="0.25">
      <c r="A79">
        <v>2018</v>
      </c>
      <c r="B79" t="s">
        <v>12</v>
      </c>
      <c r="C79" s="16">
        <v>2.4700000000000002</v>
      </c>
      <c r="D79" s="16">
        <v>2.48</v>
      </c>
      <c r="E79" s="16">
        <v>0.01</v>
      </c>
      <c r="F79" s="3">
        <v>86700</v>
      </c>
      <c r="G79" s="3">
        <v>2610</v>
      </c>
      <c r="H79" s="3">
        <v>6940</v>
      </c>
      <c r="L79" s="2">
        <v>3</v>
      </c>
      <c r="M79" s="3">
        <f>E79*F79</f>
        <v>867</v>
      </c>
      <c r="N79" s="3">
        <f>E79*G79</f>
        <v>26.1</v>
      </c>
      <c r="O79" s="3">
        <f>E79*H79</f>
        <v>69.400000000000006</v>
      </c>
    </row>
    <row r="80" spans="1:15" x14ac:dyDescent="0.25">
      <c r="A80">
        <v>2018</v>
      </c>
      <c r="B80" t="s">
        <v>12</v>
      </c>
      <c r="C80" s="16">
        <v>2.9</v>
      </c>
      <c r="D80" s="16">
        <v>3</v>
      </c>
      <c r="E80" s="16">
        <v>0.1</v>
      </c>
      <c r="F80" s="3">
        <v>85100</v>
      </c>
      <c r="G80" s="3">
        <v>2560</v>
      </c>
      <c r="H80" s="3">
        <v>6810</v>
      </c>
      <c r="L80" s="2">
        <v>3</v>
      </c>
      <c r="M80" s="3">
        <f>E80*F80</f>
        <v>8510</v>
      </c>
      <c r="N80" s="3">
        <f>E80*G80</f>
        <v>256</v>
      </c>
      <c r="O80" s="3">
        <f>E80*H80</f>
        <v>681</v>
      </c>
    </row>
    <row r="81" spans="1:15" x14ac:dyDescent="0.25">
      <c r="A81">
        <v>2018</v>
      </c>
      <c r="B81" t="s">
        <v>12</v>
      </c>
      <c r="C81" s="16">
        <v>2.8</v>
      </c>
      <c r="D81" s="16">
        <v>2.9</v>
      </c>
      <c r="E81" s="16">
        <v>0.1</v>
      </c>
      <c r="F81" s="3">
        <v>85100</v>
      </c>
      <c r="G81" s="3">
        <v>2560</v>
      </c>
      <c r="H81" s="3">
        <v>6810</v>
      </c>
      <c r="L81" s="2">
        <v>3</v>
      </c>
      <c r="M81" s="3">
        <f>E81*F81</f>
        <v>8510</v>
      </c>
      <c r="N81" s="3">
        <f>E81*G81</f>
        <v>256</v>
      </c>
      <c r="O81" s="3">
        <f>E81*H81</f>
        <v>681</v>
      </c>
    </row>
    <row r="82" spans="1:15" x14ac:dyDescent="0.25">
      <c r="A82">
        <v>2018</v>
      </c>
      <c r="B82" t="s">
        <v>12</v>
      </c>
      <c r="C82" s="16">
        <v>2.4</v>
      </c>
      <c r="D82" s="16">
        <v>2.4700000000000002</v>
      </c>
      <c r="E82" s="16">
        <v>7.0000000000000007E-2</v>
      </c>
      <c r="F82" s="3">
        <v>86700</v>
      </c>
      <c r="G82" s="3">
        <v>2610</v>
      </c>
      <c r="H82" s="3">
        <v>6940</v>
      </c>
      <c r="I82" s="3">
        <v>112190</v>
      </c>
      <c r="J82" s="1">
        <v>2038</v>
      </c>
      <c r="L82" s="2">
        <v>3</v>
      </c>
      <c r="M82" s="3">
        <f>E82*F82</f>
        <v>6069.0000000000009</v>
      </c>
      <c r="N82" s="3">
        <f>E82*G82</f>
        <v>182.70000000000002</v>
      </c>
      <c r="O82" s="3">
        <f>E82*H82</f>
        <v>485.80000000000007</v>
      </c>
    </row>
    <row r="83" spans="1:15" x14ac:dyDescent="0.25">
      <c r="A83">
        <v>2018</v>
      </c>
      <c r="B83" t="s">
        <v>12</v>
      </c>
      <c r="C83" s="16">
        <v>3</v>
      </c>
      <c r="D83" s="16">
        <v>3.1</v>
      </c>
      <c r="E83" s="16">
        <v>0.1</v>
      </c>
      <c r="F83" s="3">
        <v>85100</v>
      </c>
      <c r="G83" s="3">
        <v>2560</v>
      </c>
      <c r="H83" s="3">
        <v>6810</v>
      </c>
      <c r="L83" s="2">
        <v>3</v>
      </c>
      <c r="M83" s="3">
        <f>E83*F83</f>
        <v>8510</v>
      </c>
      <c r="N83" s="3">
        <f>E83*G83</f>
        <v>256</v>
      </c>
      <c r="O83" s="3">
        <f>E83*H83</f>
        <v>681</v>
      </c>
    </row>
    <row r="84" spans="1:15" x14ac:dyDescent="0.25">
      <c r="A84">
        <v>2018</v>
      </c>
      <c r="B84" t="s">
        <v>12</v>
      </c>
      <c r="C84" s="16">
        <v>2.6</v>
      </c>
      <c r="D84" s="16">
        <v>2.66</v>
      </c>
      <c r="E84" s="16">
        <v>0.06</v>
      </c>
      <c r="F84" s="3">
        <v>85100</v>
      </c>
      <c r="G84" s="3">
        <v>2560</v>
      </c>
      <c r="H84" s="3">
        <v>6810</v>
      </c>
      <c r="L84" s="2">
        <v>3</v>
      </c>
      <c r="M84" s="3">
        <f>E84*F84</f>
        <v>5106</v>
      </c>
      <c r="N84" s="3">
        <f>E84*G84</f>
        <v>153.6</v>
      </c>
      <c r="O84" s="3">
        <f>E84*H84</f>
        <v>408.59999999999997</v>
      </c>
    </row>
    <row r="85" spans="1:15" x14ac:dyDescent="0.25">
      <c r="A85">
        <v>2018</v>
      </c>
      <c r="B85" t="s">
        <v>12</v>
      </c>
      <c r="C85" s="16">
        <v>2.5</v>
      </c>
      <c r="D85" s="16">
        <v>2.5299999999999998</v>
      </c>
      <c r="E85" s="16">
        <v>0.03</v>
      </c>
      <c r="F85" s="3">
        <v>85100</v>
      </c>
      <c r="G85" s="3">
        <v>2560</v>
      </c>
      <c r="H85" s="3">
        <v>6810</v>
      </c>
      <c r="L85" s="2">
        <v>3</v>
      </c>
      <c r="M85" s="3">
        <f>E85*F85</f>
        <v>2553</v>
      </c>
      <c r="N85" s="3">
        <f>E85*G85</f>
        <v>76.8</v>
      </c>
      <c r="O85" s="3">
        <f>E85*H85</f>
        <v>204.29999999999998</v>
      </c>
    </row>
    <row r="86" spans="1:15" x14ac:dyDescent="0.25">
      <c r="A86">
        <v>2018</v>
      </c>
      <c r="B86" t="s">
        <v>12</v>
      </c>
      <c r="C86" s="16">
        <v>2.5299999999999998</v>
      </c>
      <c r="D86" s="16">
        <v>2.6</v>
      </c>
      <c r="E86" s="16">
        <v>7.0000000000000007E-2</v>
      </c>
      <c r="F86" s="3">
        <v>85100</v>
      </c>
      <c r="G86" s="3">
        <v>2560</v>
      </c>
      <c r="H86" s="3">
        <v>6810</v>
      </c>
      <c r="L86" s="2">
        <v>3</v>
      </c>
      <c r="M86" s="3">
        <f>E86*F86</f>
        <v>5957.0000000000009</v>
      </c>
      <c r="N86" s="3">
        <f>E86*G86</f>
        <v>179.20000000000002</v>
      </c>
      <c r="O86" s="3">
        <f>E86*H86</f>
        <v>476.70000000000005</v>
      </c>
    </row>
    <row r="87" spans="1:15" x14ac:dyDescent="0.25">
      <c r="A87">
        <v>2018</v>
      </c>
      <c r="B87" t="s">
        <v>12</v>
      </c>
      <c r="C87" s="16">
        <v>2.66</v>
      </c>
      <c r="D87" s="16">
        <v>2.69</v>
      </c>
      <c r="E87" s="16">
        <v>0.03</v>
      </c>
      <c r="F87" s="3">
        <v>85100</v>
      </c>
      <c r="G87" s="3">
        <v>2560</v>
      </c>
      <c r="H87" s="3">
        <v>6810</v>
      </c>
      <c r="L87" s="2">
        <v>3</v>
      </c>
      <c r="M87" s="3">
        <f>E87*F87</f>
        <v>2553</v>
      </c>
      <c r="N87" s="3">
        <f>E87*G87</f>
        <v>76.8</v>
      </c>
      <c r="O87" s="3">
        <f>E87*H87</f>
        <v>204.29999999999998</v>
      </c>
    </row>
    <row r="88" spans="1:15" x14ac:dyDescent="0.25">
      <c r="A88">
        <v>2018</v>
      </c>
      <c r="B88" t="s">
        <v>12</v>
      </c>
      <c r="C88" s="16">
        <v>2.69</v>
      </c>
      <c r="D88" s="16">
        <v>2.6909999999999998</v>
      </c>
      <c r="E88" s="16">
        <v>1E-3</v>
      </c>
      <c r="F88" s="3">
        <v>85100</v>
      </c>
      <c r="G88" s="3">
        <v>2560</v>
      </c>
      <c r="H88" s="3">
        <v>6810</v>
      </c>
      <c r="L88" s="2">
        <v>3</v>
      </c>
      <c r="M88" s="3">
        <f>E88*F88</f>
        <v>85.100000000000009</v>
      </c>
      <c r="N88" s="3">
        <f>E88*G88</f>
        <v>2.56</v>
      </c>
      <c r="O88" s="3">
        <f>E88*H88</f>
        <v>6.8100000000000005</v>
      </c>
    </row>
    <row r="89" spans="1:15" x14ac:dyDescent="0.25">
      <c r="A89">
        <v>2018</v>
      </c>
      <c r="B89" t="s">
        <v>12</v>
      </c>
      <c r="C89" s="16">
        <v>2</v>
      </c>
      <c r="D89" s="16">
        <v>2.1</v>
      </c>
      <c r="E89" s="16">
        <v>0.1</v>
      </c>
      <c r="F89" s="3">
        <v>86700</v>
      </c>
      <c r="G89" s="3">
        <v>2610</v>
      </c>
      <c r="H89" s="3">
        <v>6940</v>
      </c>
      <c r="I89" s="3">
        <v>112190</v>
      </c>
      <c r="J89" s="1">
        <v>2038</v>
      </c>
      <c r="L89" s="2">
        <v>3</v>
      </c>
      <c r="M89" s="3">
        <f>E89*F89</f>
        <v>8670</v>
      </c>
      <c r="N89" s="3">
        <f>E89*G89</f>
        <v>261</v>
      </c>
      <c r="O89" s="3">
        <f>E89*H89</f>
        <v>694</v>
      </c>
    </row>
    <row r="90" spans="1:15" x14ac:dyDescent="0.25">
      <c r="A90">
        <v>2018</v>
      </c>
      <c r="B90" t="s">
        <v>12</v>
      </c>
      <c r="C90" s="16">
        <v>2.4900000000000002</v>
      </c>
      <c r="D90" s="16">
        <v>2.5</v>
      </c>
      <c r="E90" s="16">
        <v>0.01</v>
      </c>
      <c r="F90" s="3">
        <v>85100</v>
      </c>
      <c r="G90" s="3">
        <v>2560</v>
      </c>
      <c r="H90" s="3">
        <v>6810</v>
      </c>
      <c r="L90" s="2">
        <v>3</v>
      </c>
      <c r="M90" s="3">
        <f>E90*F90</f>
        <v>851</v>
      </c>
      <c r="N90" s="3">
        <f>E90*G90</f>
        <v>25.6</v>
      </c>
      <c r="O90" s="3">
        <f>E90*H90</f>
        <v>68.099999999999994</v>
      </c>
    </row>
    <row r="91" spans="1:15" x14ac:dyDescent="0.25">
      <c r="A91">
        <v>2018</v>
      </c>
      <c r="B91" t="s">
        <v>12</v>
      </c>
      <c r="C91" s="16">
        <v>2.1</v>
      </c>
      <c r="D91" s="16">
        <v>2.2000000000000002</v>
      </c>
      <c r="E91" s="16">
        <v>0.1</v>
      </c>
      <c r="F91" s="3">
        <v>86700</v>
      </c>
      <c r="G91" s="3">
        <v>2610</v>
      </c>
      <c r="H91" s="3">
        <v>6940</v>
      </c>
      <c r="I91" s="3">
        <v>112190</v>
      </c>
      <c r="J91" s="1">
        <v>2038</v>
      </c>
      <c r="L91" s="2">
        <v>3</v>
      </c>
      <c r="M91" s="3">
        <f>E91*F91</f>
        <v>8670</v>
      </c>
      <c r="N91" s="3">
        <f>E91*G91</f>
        <v>261</v>
      </c>
      <c r="O91" s="3">
        <f>E91*H91</f>
        <v>694</v>
      </c>
    </row>
    <row r="92" spans="1:15" x14ac:dyDescent="0.25">
      <c r="A92">
        <v>2018</v>
      </c>
      <c r="B92" t="s">
        <v>10</v>
      </c>
      <c r="C92" s="16">
        <v>9.98</v>
      </c>
      <c r="D92" s="16">
        <v>10</v>
      </c>
      <c r="E92" s="16">
        <v>0.02</v>
      </c>
      <c r="F92" s="3">
        <v>57300</v>
      </c>
      <c r="G92" s="3">
        <v>2890</v>
      </c>
      <c r="H92" s="3">
        <v>1660</v>
      </c>
      <c r="L92" s="2">
        <v>5</v>
      </c>
      <c r="M92" s="3">
        <f>E92*F92</f>
        <v>1146</v>
      </c>
      <c r="N92" s="3">
        <f>E92*G92</f>
        <v>57.800000000000004</v>
      </c>
      <c r="O92" s="3">
        <f>E92*H92</f>
        <v>33.200000000000003</v>
      </c>
    </row>
    <row r="93" spans="1:15" x14ac:dyDescent="0.25">
      <c r="A93">
        <v>2018</v>
      </c>
      <c r="B93" t="s">
        <v>10</v>
      </c>
      <c r="C93" s="16">
        <v>11.0299999999999</v>
      </c>
      <c r="D93" s="16">
        <v>11.1</v>
      </c>
      <c r="E93" s="16">
        <v>7.0000000000000007E-2</v>
      </c>
      <c r="F93" s="3">
        <v>57300</v>
      </c>
      <c r="G93" s="3">
        <v>2890</v>
      </c>
      <c r="H93" s="3">
        <v>1660</v>
      </c>
      <c r="L93" s="2">
        <v>5</v>
      </c>
      <c r="M93" s="3">
        <f>E93*F93</f>
        <v>4011.0000000000005</v>
      </c>
      <c r="N93" s="3">
        <f>E93*G93</f>
        <v>202.3</v>
      </c>
      <c r="O93" s="3">
        <f>E93*H93</f>
        <v>116.20000000000002</v>
      </c>
    </row>
    <row r="94" spans="1:15" x14ac:dyDescent="0.25">
      <c r="A94">
        <v>2018</v>
      </c>
      <c r="B94" t="s">
        <v>10</v>
      </c>
      <c r="C94" s="16">
        <v>11</v>
      </c>
      <c r="D94" s="16">
        <v>11.0299999999999</v>
      </c>
      <c r="E94" s="16">
        <v>0.03</v>
      </c>
      <c r="F94" s="3">
        <v>57300</v>
      </c>
      <c r="G94" s="3">
        <v>2890</v>
      </c>
      <c r="H94" s="3">
        <v>1660</v>
      </c>
      <c r="L94" s="2">
        <v>5</v>
      </c>
      <c r="M94" s="3">
        <f>E94*F94</f>
        <v>1719</v>
      </c>
      <c r="N94" s="3">
        <f>E94*G94</f>
        <v>86.7</v>
      </c>
      <c r="O94" s="3">
        <f>E94*H94</f>
        <v>49.8</v>
      </c>
    </row>
    <row r="95" spans="1:15" x14ac:dyDescent="0.25">
      <c r="A95">
        <v>2018</v>
      </c>
      <c r="B95" t="s">
        <v>10</v>
      </c>
      <c r="C95" s="16">
        <v>10.8</v>
      </c>
      <c r="D95" s="16">
        <v>10.9</v>
      </c>
      <c r="E95" s="16">
        <v>0.1</v>
      </c>
      <c r="F95" s="3">
        <v>57300</v>
      </c>
      <c r="G95" s="3">
        <v>2890</v>
      </c>
      <c r="H95" s="3">
        <v>1660</v>
      </c>
      <c r="L95" s="2">
        <v>5</v>
      </c>
      <c r="M95" s="3">
        <f>E95*F95</f>
        <v>5730</v>
      </c>
      <c r="N95" s="3">
        <f>E95*G95</f>
        <v>289</v>
      </c>
      <c r="O95" s="3">
        <f>E95*H95</f>
        <v>166</v>
      </c>
    </row>
    <row r="96" spans="1:15" x14ac:dyDescent="0.25">
      <c r="A96">
        <v>2018</v>
      </c>
      <c r="B96" t="s">
        <v>10</v>
      </c>
      <c r="C96" s="16">
        <v>10.5</v>
      </c>
      <c r="D96" s="16">
        <v>10.51</v>
      </c>
      <c r="E96" s="16">
        <v>0.01</v>
      </c>
      <c r="F96" s="3">
        <v>57300</v>
      </c>
      <c r="G96" s="3">
        <v>2890</v>
      </c>
      <c r="H96" s="3">
        <v>1660</v>
      </c>
      <c r="L96" s="2">
        <v>5</v>
      </c>
      <c r="M96" s="3">
        <f>E96*F96</f>
        <v>573</v>
      </c>
      <c r="N96" s="3">
        <f>E96*G96</f>
        <v>28.900000000000002</v>
      </c>
      <c r="O96" s="3">
        <f>E96*H96</f>
        <v>16.600000000000001</v>
      </c>
    </row>
    <row r="97" spans="1:15" x14ac:dyDescent="0.25">
      <c r="A97">
        <v>2018</v>
      </c>
      <c r="B97" t="s">
        <v>10</v>
      </c>
      <c r="C97" s="16">
        <v>10.57</v>
      </c>
      <c r="D97" s="16">
        <v>10.6</v>
      </c>
      <c r="E97" s="16">
        <v>0.03</v>
      </c>
      <c r="F97" s="3">
        <v>57300</v>
      </c>
      <c r="G97" s="3">
        <v>2890</v>
      </c>
      <c r="H97" s="3">
        <v>1660</v>
      </c>
      <c r="L97" s="2">
        <v>5</v>
      </c>
      <c r="M97" s="3">
        <f>E97*F97</f>
        <v>1719</v>
      </c>
      <c r="N97" s="3">
        <f>E97*G97</f>
        <v>86.7</v>
      </c>
      <c r="O97" s="3">
        <f>E97*H97</f>
        <v>49.8</v>
      </c>
    </row>
    <row r="98" spans="1:15" x14ac:dyDescent="0.25">
      <c r="A98">
        <v>2018</v>
      </c>
      <c r="B98" t="s">
        <v>10</v>
      </c>
      <c r="C98" s="16">
        <v>10.9</v>
      </c>
      <c r="D98" s="16">
        <v>11</v>
      </c>
      <c r="E98" s="16">
        <v>0.1</v>
      </c>
      <c r="F98" s="3">
        <v>57300</v>
      </c>
      <c r="G98" s="3">
        <v>2890</v>
      </c>
      <c r="H98" s="3">
        <v>1660</v>
      </c>
      <c r="L98" s="2">
        <v>5</v>
      </c>
      <c r="M98" s="3">
        <f>E98*F98</f>
        <v>5730</v>
      </c>
      <c r="N98" s="3">
        <f>E98*G98</f>
        <v>289</v>
      </c>
      <c r="O98" s="3">
        <f>E98*H98</f>
        <v>166</v>
      </c>
    </row>
    <row r="99" spans="1:15" x14ac:dyDescent="0.25">
      <c r="A99">
        <v>2018</v>
      </c>
      <c r="B99" t="s">
        <v>10</v>
      </c>
      <c r="C99" s="16">
        <v>10.51</v>
      </c>
      <c r="D99" s="16">
        <v>10.57</v>
      </c>
      <c r="E99" s="16">
        <v>0.06</v>
      </c>
      <c r="F99" s="3">
        <v>57300</v>
      </c>
      <c r="G99" s="3">
        <v>2890</v>
      </c>
      <c r="H99" s="3">
        <v>1660</v>
      </c>
      <c r="L99" s="2">
        <v>5</v>
      </c>
      <c r="M99" s="3">
        <f>E99*F99</f>
        <v>3438</v>
      </c>
      <c r="N99" s="3">
        <f>E99*G99</f>
        <v>173.4</v>
      </c>
      <c r="O99" s="3">
        <f>E99*H99</f>
        <v>99.6</v>
      </c>
    </row>
    <row r="100" spans="1:15" x14ac:dyDescent="0.25">
      <c r="A100">
        <v>2018</v>
      </c>
      <c r="B100" t="s">
        <v>10</v>
      </c>
      <c r="C100" s="16">
        <v>10.1</v>
      </c>
      <c r="D100" s="16">
        <v>10.19</v>
      </c>
      <c r="E100" s="16">
        <v>0.09</v>
      </c>
      <c r="F100" s="3">
        <v>57300</v>
      </c>
      <c r="G100" s="3">
        <v>2890</v>
      </c>
      <c r="H100" s="3">
        <v>1660</v>
      </c>
      <c r="L100" s="2">
        <v>5</v>
      </c>
      <c r="M100" s="3">
        <f>E100*F100</f>
        <v>5157</v>
      </c>
      <c r="N100" s="3">
        <f>E100*G100</f>
        <v>260.09999999999997</v>
      </c>
      <c r="O100" s="3">
        <f>E100*H100</f>
        <v>149.4</v>
      </c>
    </row>
    <row r="101" spans="1:15" x14ac:dyDescent="0.25">
      <c r="A101">
        <v>2018</v>
      </c>
      <c r="B101" t="s">
        <v>10</v>
      </c>
      <c r="C101" s="16">
        <v>10.01</v>
      </c>
      <c r="D101" s="16">
        <v>10.1</v>
      </c>
      <c r="E101" s="16">
        <v>0.09</v>
      </c>
      <c r="F101" s="3">
        <v>57300</v>
      </c>
      <c r="G101" s="3">
        <v>2890</v>
      </c>
      <c r="H101" s="3">
        <v>1660</v>
      </c>
      <c r="L101" s="2">
        <v>5</v>
      </c>
      <c r="M101" s="3">
        <f>E101*F101</f>
        <v>5157</v>
      </c>
      <c r="N101" s="3">
        <f>E101*G101</f>
        <v>260.09999999999997</v>
      </c>
      <c r="O101" s="3">
        <f>E101*H101</f>
        <v>149.4</v>
      </c>
    </row>
    <row r="102" spans="1:15" x14ac:dyDescent="0.25">
      <c r="A102">
        <v>2018</v>
      </c>
      <c r="B102" t="s">
        <v>10</v>
      </c>
      <c r="C102" s="16">
        <v>10.3</v>
      </c>
      <c r="D102" s="16">
        <v>10.4</v>
      </c>
      <c r="E102" s="16">
        <v>0.1</v>
      </c>
      <c r="F102" s="3">
        <v>57300</v>
      </c>
      <c r="G102" s="3">
        <v>2890</v>
      </c>
      <c r="H102" s="3">
        <v>1660</v>
      </c>
      <c r="L102" s="2">
        <v>5</v>
      </c>
      <c r="M102" s="3">
        <f>E102*F102</f>
        <v>5730</v>
      </c>
      <c r="N102" s="3">
        <f>E102*G102</f>
        <v>289</v>
      </c>
      <c r="O102" s="3">
        <f>E102*H102</f>
        <v>166</v>
      </c>
    </row>
    <row r="103" spans="1:15" x14ac:dyDescent="0.25">
      <c r="A103">
        <v>2018</v>
      </c>
      <c r="B103" t="s">
        <v>10</v>
      </c>
      <c r="C103" s="16">
        <v>10.7</v>
      </c>
      <c r="D103" s="16">
        <v>10.8</v>
      </c>
      <c r="E103" s="16">
        <v>0.1</v>
      </c>
      <c r="F103" s="3">
        <v>57300</v>
      </c>
      <c r="G103" s="3">
        <v>2890</v>
      </c>
      <c r="H103" s="3">
        <v>1660</v>
      </c>
      <c r="L103" s="2">
        <v>5</v>
      </c>
      <c r="M103" s="3">
        <f>E103*F103</f>
        <v>5730</v>
      </c>
      <c r="N103" s="3">
        <f>E103*G103</f>
        <v>289</v>
      </c>
      <c r="O103" s="3">
        <f>E103*H103</f>
        <v>166</v>
      </c>
    </row>
    <row r="104" spans="1:15" x14ac:dyDescent="0.25">
      <c r="A104">
        <v>2018</v>
      </c>
      <c r="B104" t="s">
        <v>10</v>
      </c>
      <c r="C104" s="16">
        <v>10.24</v>
      </c>
      <c r="D104" s="16">
        <v>10.3</v>
      </c>
      <c r="E104" s="16">
        <v>0.06</v>
      </c>
      <c r="F104" s="3">
        <v>57300</v>
      </c>
      <c r="G104" s="3">
        <v>2890</v>
      </c>
      <c r="H104" s="3">
        <v>1660</v>
      </c>
      <c r="L104" s="2">
        <v>5</v>
      </c>
      <c r="M104" s="3">
        <f>E104*F104</f>
        <v>3438</v>
      </c>
      <c r="N104" s="3">
        <f>E104*G104</f>
        <v>173.4</v>
      </c>
      <c r="O104" s="3">
        <f>E104*H104</f>
        <v>99.6</v>
      </c>
    </row>
    <row r="105" spans="1:15" x14ac:dyDescent="0.25">
      <c r="A105">
        <v>2018</v>
      </c>
      <c r="B105" t="s">
        <v>10</v>
      </c>
      <c r="C105" s="16">
        <v>10.6</v>
      </c>
      <c r="D105" s="16">
        <v>10.7</v>
      </c>
      <c r="E105" s="16">
        <v>0.1</v>
      </c>
      <c r="F105" s="3">
        <v>57300</v>
      </c>
      <c r="G105" s="3">
        <v>2890</v>
      </c>
      <c r="H105" s="3">
        <v>1660</v>
      </c>
      <c r="L105" s="2">
        <v>5</v>
      </c>
      <c r="M105" s="3">
        <f>E105*F105</f>
        <v>5730</v>
      </c>
      <c r="N105" s="3">
        <f>E105*G105</f>
        <v>289</v>
      </c>
      <c r="O105" s="3">
        <f>E105*H105</f>
        <v>166</v>
      </c>
    </row>
    <row r="106" spans="1:15" x14ac:dyDescent="0.25">
      <c r="A106">
        <v>2018</v>
      </c>
      <c r="B106" t="s">
        <v>10</v>
      </c>
      <c r="C106" s="16">
        <v>10.199999999999999</v>
      </c>
      <c r="D106" s="16">
        <v>10.24</v>
      </c>
      <c r="E106" s="16">
        <v>0.04</v>
      </c>
      <c r="F106" s="3">
        <v>57300</v>
      </c>
      <c r="G106" s="3">
        <v>2890</v>
      </c>
      <c r="H106" s="3">
        <v>1660</v>
      </c>
      <c r="L106" s="2">
        <v>5</v>
      </c>
      <c r="M106" s="3">
        <f>E106*F106</f>
        <v>2292</v>
      </c>
      <c r="N106" s="3">
        <f>E106*G106</f>
        <v>115.60000000000001</v>
      </c>
      <c r="O106" s="3">
        <f>E106*H106</f>
        <v>66.400000000000006</v>
      </c>
    </row>
    <row r="107" spans="1:15" x14ac:dyDescent="0.25">
      <c r="A107">
        <v>2018</v>
      </c>
      <c r="B107" t="s">
        <v>14</v>
      </c>
      <c r="C107" s="16">
        <v>0</v>
      </c>
      <c r="D107" s="16">
        <v>0.16900000000000001</v>
      </c>
      <c r="E107" s="16">
        <v>0.16900000000000001</v>
      </c>
      <c r="L107" s="2">
        <v>5</v>
      </c>
      <c r="M107" s="3">
        <f>E107*F107</f>
        <v>0</v>
      </c>
      <c r="N107" s="3">
        <f>E107*G107</f>
        <v>0</v>
      </c>
      <c r="O107" s="3">
        <f>E107*H107</f>
        <v>0</v>
      </c>
    </row>
    <row r="108" spans="1:15" x14ac:dyDescent="0.25">
      <c r="A108">
        <v>2018</v>
      </c>
      <c r="B108" t="s">
        <v>10</v>
      </c>
      <c r="C108" s="16">
        <v>10.4</v>
      </c>
      <c r="D108" s="16">
        <v>10.5</v>
      </c>
      <c r="E108" s="16">
        <v>0.1</v>
      </c>
      <c r="F108" s="3">
        <v>57300</v>
      </c>
      <c r="G108" s="3">
        <v>2890</v>
      </c>
      <c r="H108" s="3">
        <v>1660</v>
      </c>
      <c r="L108" s="2">
        <v>5</v>
      </c>
      <c r="M108" s="3">
        <f>E108*F108</f>
        <v>5730</v>
      </c>
      <c r="N108" s="3">
        <f>E108*G108</f>
        <v>289</v>
      </c>
      <c r="O108" s="3">
        <f>E108*H108</f>
        <v>166</v>
      </c>
    </row>
    <row r="109" spans="1:15" x14ac:dyDescent="0.25">
      <c r="A109">
        <v>2018</v>
      </c>
      <c r="B109" t="s">
        <v>15</v>
      </c>
      <c r="C109" s="16">
        <v>0</v>
      </c>
      <c r="D109" s="16">
        <v>0.3</v>
      </c>
      <c r="E109" s="16">
        <v>0.3</v>
      </c>
      <c r="F109" s="3">
        <v>3200</v>
      </c>
      <c r="L109" s="2">
        <v>5</v>
      </c>
      <c r="M109" s="3">
        <f>E109*F109</f>
        <v>960</v>
      </c>
      <c r="N109" s="3">
        <f>E109*G109</f>
        <v>0</v>
      </c>
      <c r="O109" s="3">
        <f>E109*H109</f>
        <v>0</v>
      </c>
    </row>
    <row r="110" spans="1:15" x14ac:dyDescent="0.25">
      <c r="A110">
        <v>2018</v>
      </c>
      <c r="B110" t="s">
        <v>10</v>
      </c>
      <c r="C110" s="16">
        <v>10</v>
      </c>
      <c r="D110" s="16">
        <v>10.01</v>
      </c>
      <c r="E110" s="16">
        <v>0.01</v>
      </c>
      <c r="F110" s="3">
        <v>57300</v>
      </c>
      <c r="G110" s="3">
        <v>2890</v>
      </c>
      <c r="H110" s="3">
        <v>1660</v>
      </c>
      <c r="L110" s="2">
        <v>5</v>
      </c>
      <c r="M110" s="3">
        <f>E110*F110</f>
        <v>573</v>
      </c>
      <c r="N110" s="3">
        <f>E110*G110</f>
        <v>28.900000000000002</v>
      </c>
      <c r="O110" s="3">
        <f>E110*H110</f>
        <v>16.600000000000001</v>
      </c>
    </row>
    <row r="111" spans="1:15" x14ac:dyDescent="0.25">
      <c r="A111">
        <v>2018</v>
      </c>
      <c r="B111" t="s">
        <v>10</v>
      </c>
      <c r="C111" s="16">
        <v>10.19</v>
      </c>
      <c r="D111" s="16">
        <v>10.199999999999999</v>
      </c>
      <c r="E111" s="16">
        <v>0.01</v>
      </c>
      <c r="F111" s="3">
        <v>57300</v>
      </c>
      <c r="G111" s="3">
        <v>2890</v>
      </c>
      <c r="H111" s="3">
        <v>1660</v>
      </c>
      <c r="L111" s="2">
        <v>5</v>
      </c>
      <c r="M111" s="3">
        <f>E111*F111</f>
        <v>573</v>
      </c>
      <c r="N111" s="3">
        <f>E111*G111</f>
        <v>28.900000000000002</v>
      </c>
      <c r="O111" s="3">
        <f>E111*H111</f>
        <v>16.600000000000001</v>
      </c>
    </row>
    <row r="112" spans="1:15" x14ac:dyDescent="0.25">
      <c r="A112">
        <v>2018</v>
      </c>
      <c r="B112" t="s">
        <v>15</v>
      </c>
      <c r="C112" s="16">
        <v>0.30199999999999999</v>
      </c>
      <c r="D112" s="16">
        <v>0.56299999999999994</v>
      </c>
      <c r="E112" s="16">
        <v>0.26100000000000001</v>
      </c>
      <c r="F112" s="3">
        <v>2200</v>
      </c>
      <c r="L112" s="2">
        <v>5</v>
      </c>
      <c r="M112" s="3">
        <f>E112*F112</f>
        <v>574.20000000000005</v>
      </c>
      <c r="N112" s="3">
        <f>E112*G112</f>
        <v>0</v>
      </c>
      <c r="O112" s="3">
        <f>E112*H112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Summary</vt:lpstr>
      <vt:lpstr>Data</vt:lpstr>
      <vt:lpstr>Data!WP2_2014</vt:lpstr>
      <vt:lpstr>Data!WP2_2015</vt:lpstr>
      <vt:lpstr>Data!WP2_2016</vt:lpstr>
      <vt:lpstr>Data!WP2_2017</vt:lpstr>
      <vt:lpstr>Data!WP3_2014</vt:lpstr>
      <vt:lpstr>Data!WP3_2015</vt:lpstr>
      <vt:lpstr>Data!WP3_2016</vt:lpstr>
      <vt:lpstr>Data!WP3_2017</vt:lpstr>
      <vt:lpstr>Data!WP5_2014</vt:lpstr>
      <vt:lpstr>Data!WP5_2015</vt:lpstr>
      <vt:lpstr>Data!WP5_2016</vt:lpstr>
      <vt:lpstr>Data!WP5_2017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2020-02-07T16:45:41Z</dcterms:created>
  <dcterms:modified xsi:type="dcterms:W3CDTF">2020-02-11T20:08:44Z</dcterms:modified>
</cp:coreProperties>
</file>