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1842\Documents\MKARNS Challenges\"/>
    </mc:Choice>
  </mc:AlternateContent>
  <xr:revisionPtr revIDLastSave="0" documentId="11_34689492BE63BCE3E47C0498827CC36C34004979" xr6:coauthVersionLast="47" xr6:coauthVersionMax="47" xr10:uidLastSave="{00000000-0000-0000-0000-000000000000}"/>
  <bookViews>
    <workbookView xWindow="0" yWindow="0" windowWidth="10725" windowHeight="2235" xr2:uid="{00000000-000D-0000-FFFF-FFFF00000000}"/>
  </bookViews>
  <sheets>
    <sheet name="FY23 MKARNS" sheetId="9" r:id="rId1"/>
    <sheet name="FY23 SWL-only" sheetId="12" r:id="rId2"/>
    <sheet name="FY23 SWT-only" sheetId="14" r:id="rId3"/>
    <sheet name="FY22 MKARNS" sheetId="15" r:id="rId4"/>
    <sheet name="Definitions" sheetId="11" r:id="rId5"/>
  </sheets>
  <definedNames>
    <definedName name="_xlnm._FilterDatabase" localSheetId="3" hidden="1">'FY22 MKARNS'!$E$10:$P$41</definedName>
    <definedName name="_xlnm._FilterDatabase" localSheetId="0" hidden="1">'FY23 MKARNS'!$E$10:$P$40</definedName>
    <definedName name="_xlnm._FilterDatabase" localSheetId="1" hidden="1">'FY23 SWL-only'!$E$10:$P$41</definedName>
    <definedName name="_xlnm._FilterDatabase" localSheetId="2" hidden="1">'FY23 SWT-only'!$E$10:$O$45</definedName>
    <definedName name="_xlnm.Print_Area" localSheetId="4">Definitions!$A$1:$A$3</definedName>
    <definedName name="_xlnm.Print_Area" localSheetId="3">'FY22 MKARNS'!$A$1:$O$41</definedName>
    <definedName name="_xlnm.Print_Area" localSheetId="0">'FY23 MKARNS'!$A$1:$O$40</definedName>
    <definedName name="_xlnm.Print_Area" localSheetId="1">'FY23 SWL-only'!$A$1:$O$41</definedName>
    <definedName name="_xlnm.Print_Area" localSheetId="2">'FY23 SWT-only'!$A$1:$O$45</definedName>
    <definedName name="_xlnm.Print_Titles" localSheetId="3">'FY22 MKARNS'!$1:$10</definedName>
    <definedName name="_xlnm.Print_Titles" localSheetId="0">'FY23 MKARNS'!$1:$10</definedName>
    <definedName name="_xlnm.Print_Titles" localSheetId="1">'FY23 SWL-only'!$1:$10</definedName>
    <definedName name="_xlnm.Print_Titles" localSheetId="2">'FY23 SWT-only'!$1:$10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9" l="1"/>
  <c r="L33" i="9"/>
  <c r="N33" i="9"/>
  <c r="K33" i="9"/>
  <c r="M33" i="9" s="1"/>
  <c r="O33" i="9"/>
  <c r="I9" i="15" l="1"/>
  <c r="J11" i="15"/>
  <c r="J9" i="15" s="1"/>
  <c r="K11" i="15"/>
  <c r="K9" i="15" s="1"/>
  <c r="L11" i="15"/>
  <c r="M11" i="15"/>
  <c r="J12" i="15"/>
  <c r="K12" i="15"/>
  <c r="L12" i="15"/>
  <c r="L9" i="15" s="1"/>
  <c r="M12" i="15"/>
  <c r="N12" i="15"/>
  <c r="O12" i="15"/>
  <c r="J13" i="15"/>
  <c r="K13" i="15"/>
  <c r="L13" i="15"/>
  <c r="M13" i="15"/>
  <c r="N13" i="15"/>
  <c r="O13" i="15"/>
  <c r="J14" i="15"/>
  <c r="K14" i="15"/>
  <c r="L14" i="15"/>
  <c r="M14" i="15"/>
  <c r="N14" i="15"/>
  <c r="O14" i="15"/>
  <c r="J15" i="15"/>
  <c r="L15" i="15" s="1"/>
  <c r="K15" i="15"/>
  <c r="M15" i="15" s="1"/>
  <c r="N15" i="15"/>
  <c r="O15" i="15"/>
  <c r="J16" i="15"/>
  <c r="K16" i="15"/>
  <c r="O16" i="15" s="1"/>
  <c r="L16" i="15"/>
  <c r="M16" i="15"/>
  <c r="N16" i="15"/>
  <c r="J17" i="15"/>
  <c r="L17" i="15" s="1"/>
  <c r="K17" i="15"/>
  <c r="M17" i="15" s="1"/>
  <c r="N17" i="15"/>
  <c r="O17" i="15"/>
  <c r="K18" i="15"/>
  <c r="L18" i="15"/>
  <c r="M18" i="15"/>
  <c r="N18" i="15"/>
  <c r="O18" i="15"/>
  <c r="J19" i="15"/>
  <c r="K19" i="15"/>
  <c r="M19" i="15" s="1"/>
  <c r="L19" i="15"/>
  <c r="N19" i="15"/>
  <c r="O19" i="15"/>
  <c r="J20" i="15"/>
  <c r="L20" i="15" s="1"/>
  <c r="M20" i="15"/>
  <c r="N20" i="15"/>
  <c r="O20" i="15"/>
  <c r="J21" i="15"/>
  <c r="L21" i="15"/>
  <c r="N21" i="15"/>
  <c r="J22" i="15"/>
  <c r="K22" i="15"/>
  <c r="L22" i="15"/>
  <c r="M22" i="15"/>
  <c r="N22" i="15"/>
  <c r="O22" i="15"/>
  <c r="J23" i="15"/>
  <c r="K23" i="15"/>
  <c r="L23" i="15"/>
  <c r="M23" i="15"/>
  <c r="N23" i="15"/>
  <c r="O23" i="15"/>
  <c r="J24" i="15"/>
  <c r="L24" i="15" s="1"/>
  <c r="K24" i="15"/>
  <c r="M24" i="15"/>
  <c r="N24" i="15"/>
  <c r="O24" i="15"/>
  <c r="J25" i="15"/>
  <c r="K25" i="15"/>
  <c r="M25" i="15" s="1"/>
  <c r="L25" i="15"/>
  <c r="N25" i="15"/>
  <c r="O25" i="15"/>
  <c r="J26" i="15"/>
  <c r="K26" i="15"/>
  <c r="L26" i="15"/>
  <c r="M26" i="15"/>
  <c r="N26" i="15"/>
  <c r="O26" i="15"/>
  <c r="J27" i="15"/>
  <c r="K27" i="15"/>
  <c r="M27" i="15" s="1"/>
  <c r="L27" i="15"/>
  <c r="N27" i="15"/>
  <c r="O27" i="15"/>
  <c r="J28" i="15"/>
  <c r="L28" i="15" s="1"/>
  <c r="K28" i="15"/>
  <c r="M28" i="15"/>
  <c r="N28" i="15"/>
  <c r="O28" i="15"/>
  <c r="J29" i="15"/>
  <c r="K29" i="15"/>
  <c r="M29" i="15" s="1"/>
  <c r="L29" i="15"/>
  <c r="N29" i="15"/>
  <c r="O29" i="15"/>
  <c r="J30" i="15"/>
  <c r="L30" i="15" s="1"/>
  <c r="K30" i="15"/>
  <c r="M30" i="15"/>
  <c r="N30" i="15"/>
  <c r="O30" i="15"/>
  <c r="J31" i="15"/>
  <c r="K31" i="15"/>
  <c r="L31" i="15"/>
  <c r="M31" i="15"/>
  <c r="N31" i="15"/>
  <c r="O31" i="15"/>
  <c r="J32" i="15"/>
  <c r="L32" i="15" s="1"/>
  <c r="K32" i="15"/>
  <c r="M32" i="15"/>
  <c r="N32" i="15"/>
  <c r="O32" i="15"/>
  <c r="J33" i="15"/>
  <c r="N33" i="15" s="1"/>
  <c r="K33" i="15"/>
  <c r="O33" i="15" s="1"/>
  <c r="L33" i="15"/>
  <c r="M33" i="15"/>
  <c r="J34" i="15"/>
  <c r="K34" i="15"/>
  <c r="L34" i="15"/>
  <c r="M34" i="15"/>
  <c r="N34" i="15"/>
  <c r="O34" i="15"/>
  <c r="J35" i="15"/>
  <c r="K35" i="15"/>
  <c r="M35" i="15" s="1"/>
  <c r="L35" i="15"/>
  <c r="N35" i="15"/>
  <c r="O35" i="15"/>
  <c r="J36" i="15"/>
  <c r="N36" i="15" s="1"/>
  <c r="K36" i="15"/>
  <c r="L36" i="15"/>
  <c r="M36" i="15"/>
  <c r="O36" i="15"/>
  <c r="J37" i="15"/>
  <c r="K37" i="15"/>
  <c r="M37" i="15" s="1"/>
  <c r="L37" i="15"/>
  <c r="N37" i="15"/>
  <c r="O37" i="15"/>
  <c r="J38" i="15"/>
  <c r="K38" i="15"/>
  <c r="L38" i="15"/>
  <c r="M38" i="15"/>
  <c r="N38" i="15"/>
  <c r="O38" i="15"/>
  <c r="J39" i="15"/>
  <c r="K39" i="15"/>
  <c r="M39" i="15" s="1"/>
  <c r="L39" i="15"/>
  <c r="N39" i="15"/>
  <c r="O39" i="15"/>
  <c r="J40" i="15"/>
  <c r="L40" i="15" s="1"/>
  <c r="K40" i="15"/>
  <c r="M40" i="15"/>
  <c r="N40" i="15"/>
  <c r="O40" i="15"/>
  <c r="J41" i="15"/>
  <c r="K41" i="15"/>
  <c r="M41" i="15" s="1"/>
  <c r="L41" i="15"/>
  <c r="N41" i="15"/>
  <c r="O41" i="15"/>
  <c r="M9" i="15" l="1"/>
  <c r="L8" i="15" s="1"/>
  <c r="O11" i="15"/>
  <c r="O9" i="15" s="1"/>
  <c r="N11" i="15"/>
  <c r="N9" i="15" s="1"/>
  <c r="N8" i="15" s="1"/>
  <c r="I9" i="14" l="1"/>
  <c r="J11" i="14"/>
  <c r="K11" i="14"/>
  <c r="L11" i="14"/>
  <c r="M11" i="14"/>
  <c r="O11" i="14"/>
  <c r="J12" i="14"/>
  <c r="N12" i="14" s="1"/>
  <c r="K12" i="14"/>
  <c r="L12" i="14"/>
  <c r="M12" i="14"/>
  <c r="O12" i="14"/>
  <c r="J13" i="14"/>
  <c r="K13" i="14"/>
  <c r="O13" i="14" s="1"/>
  <c r="L13" i="14"/>
  <c r="M13" i="14"/>
  <c r="N13" i="14"/>
  <c r="J14" i="14"/>
  <c r="K14" i="14"/>
  <c r="O14" i="14" s="1"/>
  <c r="L14" i="14"/>
  <c r="M14" i="14"/>
  <c r="N14" i="14"/>
  <c r="J15" i="14"/>
  <c r="K15" i="14"/>
  <c r="L15" i="14"/>
  <c r="M15" i="14"/>
  <c r="N15" i="14"/>
  <c r="O15" i="14"/>
  <c r="J16" i="14"/>
  <c r="N16" i="14" s="1"/>
  <c r="K16" i="14"/>
  <c r="L16" i="14"/>
  <c r="M16" i="14"/>
  <c r="O16" i="14"/>
  <c r="J17" i="14"/>
  <c r="K17" i="14"/>
  <c r="O17" i="14" s="1"/>
  <c r="L17" i="14"/>
  <c r="M17" i="14"/>
  <c r="N17" i="14"/>
  <c r="J18" i="14"/>
  <c r="K18" i="14"/>
  <c r="O18" i="14" s="1"/>
  <c r="L18" i="14"/>
  <c r="M18" i="14"/>
  <c r="N18" i="14"/>
  <c r="J19" i="14"/>
  <c r="K19" i="14"/>
  <c r="L19" i="14"/>
  <c r="M19" i="14"/>
  <c r="N19" i="14"/>
  <c r="O19" i="14"/>
  <c r="J20" i="14"/>
  <c r="N20" i="14" s="1"/>
  <c r="K20" i="14"/>
  <c r="L20" i="14"/>
  <c r="M20" i="14"/>
  <c r="O20" i="14"/>
  <c r="J21" i="14"/>
  <c r="N21" i="14" s="1"/>
  <c r="K21" i="14"/>
  <c r="O21" i="14" s="1"/>
  <c r="L21" i="14"/>
  <c r="M21" i="14"/>
  <c r="J22" i="14"/>
  <c r="K22" i="14"/>
  <c r="O22" i="14" s="1"/>
  <c r="L22" i="14"/>
  <c r="M22" i="14"/>
  <c r="N22" i="14"/>
  <c r="J23" i="14"/>
  <c r="K23" i="14"/>
  <c r="L23" i="14"/>
  <c r="M23" i="14"/>
  <c r="N23" i="14"/>
  <c r="O23" i="14"/>
  <c r="J24" i="14"/>
  <c r="N24" i="14" s="1"/>
  <c r="K24" i="14"/>
  <c r="L24" i="14"/>
  <c r="M24" i="14"/>
  <c r="O24" i="14"/>
  <c r="J25" i="14"/>
  <c r="N25" i="14" s="1"/>
  <c r="K25" i="14"/>
  <c r="O25" i="14" s="1"/>
  <c r="L25" i="14"/>
  <c r="M25" i="14"/>
  <c r="J26" i="14"/>
  <c r="K26" i="14"/>
  <c r="O26" i="14" s="1"/>
  <c r="L26" i="14"/>
  <c r="M26" i="14"/>
  <c r="N26" i="14"/>
  <c r="J27" i="14"/>
  <c r="K27" i="14"/>
  <c r="L27" i="14"/>
  <c r="M27" i="14"/>
  <c r="N27" i="14"/>
  <c r="O27" i="14"/>
  <c r="J28" i="14"/>
  <c r="N28" i="14" s="1"/>
  <c r="K28" i="14"/>
  <c r="L28" i="14"/>
  <c r="M28" i="14"/>
  <c r="O28" i="14"/>
  <c r="J29" i="14"/>
  <c r="N29" i="14" s="1"/>
  <c r="K29" i="14"/>
  <c r="O29" i="14" s="1"/>
  <c r="L29" i="14"/>
  <c r="M29" i="14"/>
  <c r="J30" i="14"/>
  <c r="K30" i="14"/>
  <c r="O30" i="14" s="1"/>
  <c r="L30" i="14"/>
  <c r="M30" i="14"/>
  <c r="N30" i="14"/>
  <c r="J31" i="14"/>
  <c r="K31" i="14"/>
  <c r="L31" i="14"/>
  <c r="M31" i="14"/>
  <c r="N31" i="14"/>
  <c r="O31" i="14"/>
  <c r="J32" i="14"/>
  <c r="N32" i="14" s="1"/>
  <c r="K32" i="14"/>
  <c r="L32" i="14"/>
  <c r="M32" i="14"/>
  <c r="O32" i="14"/>
  <c r="J33" i="14"/>
  <c r="K33" i="14"/>
  <c r="O33" i="14" s="1"/>
  <c r="L33" i="14"/>
  <c r="M33" i="14"/>
  <c r="N33" i="14"/>
  <c r="J34" i="14"/>
  <c r="K34" i="14"/>
  <c r="O34" i="14" s="1"/>
  <c r="L34" i="14"/>
  <c r="M34" i="14"/>
  <c r="N34" i="14"/>
  <c r="J35" i="14"/>
  <c r="K35" i="14"/>
  <c r="L35" i="14"/>
  <c r="M35" i="14"/>
  <c r="N35" i="14"/>
  <c r="O35" i="14"/>
  <c r="J36" i="14"/>
  <c r="N36" i="14" s="1"/>
  <c r="K36" i="14"/>
  <c r="L36" i="14"/>
  <c r="M36" i="14"/>
  <c r="O36" i="14"/>
  <c r="J37" i="14"/>
  <c r="K37" i="14"/>
  <c r="O37" i="14" s="1"/>
  <c r="L37" i="14"/>
  <c r="M37" i="14"/>
  <c r="N37" i="14"/>
  <c r="J38" i="14"/>
  <c r="K38" i="14"/>
  <c r="O38" i="14" s="1"/>
  <c r="L38" i="14"/>
  <c r="M38" i="14"/>
  <c r="N38" i="14"/>
  <c r="J39" i="14"/>
  <c r="K39" i="14"/>
  <c r="L39" i="14"/>
  <c r="M39" i="14"/>
  <c r="N39" i="14"/>
  <c r="O39" i="14"/>
  <c r="J40" i="14"/>
  <c r="N40" i="14" s="1"/>
  <c r="K40" i="14"/>
  <c r="L40" i="14"/>
  <c r="M40" i="14"/>
  <c r="O40" i="14"/>
  <c r="J41" i="14"/>
  <c r="K41" i="14"/>
  <c r="O41" i="14" s="1"/>
  <c r="L41" i="14"/>
  <c r="M41" i="14"/>
  <c r="N41" i="14"/>
  <c r="J42" i="14"/>
  <c r="K42" i="14"/>
  <c r="O42" i="14" s="1"/>
  <c r="L42" i="14"/>
  <c r="M42" i="14"/>
  <c r="N42" i="14"/>
  <c r="J43" i="14"/>
  <c r="K43" i="14"/>
  <c r="L43" i="14"/>
  <c r="M43" i="14"/>
  <c r="N43" i="14"/>
  <c r="O43" i="14"/>
  <c r="J44" i="14"/>
  <c r="K44" i="14"/>
  <c r="L44" i="14"/>
  <c r="M44" i="14"/>
  <c r="N44" i="14"/>
  <c r="O44" i="14"/>
  <c r="J45" i="14"/>
  <c r="K45" i="14"/>
  <c r="O45" i="14" s="1"/>
  <c r="L45" i="14"/>
  <c r="M45" i="14"/>
  <c r="N45" i="14"/>
  <c r="N14" i="9"/>
  <c r="N15" i="9"/>
  <c r="N16" i="9"/>
  <c r="N18" i="9"/>
  <c r="N19" i="9"/>
  <c r="N22" i="9"/>
  <c r="N24" i="9"/>
  <c r="N25" i="9"/>
  <c r="N27" i="9"/>
  <c r="N29" i="9"/>
  <c r="N31" i="9"/>
  <c r="N35" i="9"/>
  <c r="N37" i="9"/>
  <c r="N39" i="9"/>
  <c r="L12" i="9"/>
  <c r="L13" i="9"/>
  <c r="L15" i="9"/>
  <c r="L17" i="9"/>
  <c r="L20" i="9"/>
  <c r="L21" i="9"/>
  <c r="L23" i="9"/>
  <c r="L26" i="9"/>
  <c r="L28" i="9"/>
  <c r="L30" i="9"/>
  <c r="L32" i="9"/>
  <c r="L34" i="9"/>
  <c r="L36" i="9"/>
  <c r="L38" i="9"/>
  <c r="L40" i="9"/>
  <c r="I9" i="9"/>
  <c r="M40" i="9"/>
  <c r="K40" i="9"/>
  <c r="O40" i="9" s="1"/>
  <c r="J40" i="9"/>
  <c r="N40" i="9" s="1"/>
  <c r="M38" i="9"/>
  <c r="K38" i="9"/>
  <c r="O38" i="9" s="1"/>
  <c r="J38" i="9"/>
  <c r="N38" i="9" s="1"/>
  <c r="O39" i="9"/>
  <c r="K39" i="9"/>
  <c r="M39" i="9" s="1"/>
  <c r="J39" i="9"/>
  <c r="L39" i="9" s="1"/>
  <c r="M36" i="9"/>
  <c r="K36" i="9"/>
  <c r="O36" i="9" s="1"/>
  <c r="J36" i="9"/>
  <c r="N36" i="9" s="1"/>
  <c r="M34" i="9"/>
  <c r="K34" i="9"/>
  <c r="O34" i="9" s="1"/>
  <c r="J34" i="9"/>
  <c r="N34" i="9" s="1"/>
  <c r="L9" i="14" l="1"/>
  <c r="K9" i="14"/>
  <c r="J9" i="14"/>
  <c r="M9" i="14"/>
  <c r="O9" i="14"/>
  <c r="L8" i="14"/>
  <c r="N11" i="14"/>
  <c r="N9" i="14" s="1"/>
  <c r="N8" i="14" s="1"/>
  <c r="M30" i="9"/>
  <c r="K30" i="9"/>
  <c r="O30" i="9" s="1"/>
  <c r="J30" i="9"/>
  <c r="N30" i="9" s="1"/>
  <c r="J37" i="9"/>
  <c r="L37" i="9" s="1"/>
  <c r="K37" i="9"/>
  <c r="M37" i="9" s="1"/>
  <c r="O37" i="9"/>
  <c r="O24" i="9"/>
  <c r="K24" i="9"/>
  <c r="M24" i="9" s="1"/>
  <c r="J24" i="9"/>
  <c r="L24" i="9" s="1"/>
  <c r="M23" i="9"/>
  <c r="K23" i="9"/>
  <c r="O23" i="9" s="1"/>
  <c r="J23" i="9"/>
  <c r="O22" i="9"/>
  <c r="K22" i="9"/>
  <c r="M22" i="9" s="1"/>
  <c r="J22" i="9"/>
  <c r="L22" i="9" s="1"/>
  <c r="J17" i="9"/>
  <c r="N17" i="9" s="1"/>
  <c r="O19" i="9"/>
  <c r="K19" i="9"/>
  <c r="M19" i="9" s="1"/>
  <c r="J19" i="9"/>
  <c r="L19" i="9" s="1"/>
  <c r="M20" i="9"/>
  <c r="K20" i="9"/>
  <c r="O20" i="9" s="1"/>
  <c r="J20" i="9"/>
  <c r="N20" i="9" s="1"/>
  <c r="O18" i="9"/>
  <c r="M18" i="9"/>
  <c r="J18" i="9"/>
  <c r="L18" i="9" s="1"/>
  <c r="N23" i="9" l="1"/>
  <c r="I9" i="12"/>
  <c r="J11" i="12"/>
  <c r="K11" i="12"/>
  <c r="L11" i="12"/>
  <c r="M11" i="12"/>
  <c r="N11" i="12"/>
  <c r="O11" i="12"/>
  <c r="O9" i="12" s="1"/>
  <c r="J12" i="12"/>
  <c r="L12" i="12" s="1"/>
  <c r="K12" i="12"/>
  <c r="M12" i="12" s="1"/>
  <c r="N12" i="12"/>
  <c r="O12" i="12"/>
  <c r="J13" i="12"/>
  <c r="K13" i="12"/>
  <c r="M13" i="12" s="1"/>
  <c r="L13" i="12"/>
  <c r="N13" i="12"/>
  <c r="O13" i="12"/>
  <c r="J14" i="12"/>
  <c r="L14" i="12" s="1"/>
  <c r="K14" i="12"/>
  <c r="K9" i="12" s="1"/>
  <c r="N14" i="12"/>
  <c r="N9" i="12" s="1"/>
  <c r="O14" i="12"/>
  <c r="J15" i="12"/>
  <c r="K15" i="12"/>
  <c r="L15" i="12"/>
  <c r="M15" i="12"/>
  <c r="N15" i="12"/>
  <c r="O15" i="12"/>
  <c r="J16" i="12"/>
  <c r="L16" i="12" s="1"/>
  <c r="K16" i="12"/>
  <c r="M16" i="12" s="1"/>
  <c r="N16" i="12"/>
  <c r="O16" i="12"/>
  <c r="J17" i="12"/>
  <c r="K17" i="12"/>
  <c r="M17" i="12" s="1"/>
  <c r="L17" i="12"/>
  <c r="N17" i="12"/>
  <c r="O17" i="12"/>
  <c r="J18" i="12"/>
  <c r="L18" i="12" s="1"/>
  <c r="K18" i="12"/>
  <c r="M18" i="12" s="1"/>
  <c r="N18" i="12"/>
  <c r="O18" i="12"/>
  <c r="J19" i="12"/>
  <c r="K19" i="12"/>
  <c r="L19" i="12"/>
  <c r="M19" i="12"/>
  <c r="N19" i="12"/>
  <c r="O19" i="12"/>
  <c r="J20" i="12"/>
  <c r="L20" i="12" s="1"/>
  <c r="K20" i="12"/>
  <c r="M20" i="12" s="1"/>
  <c r="N20" i="12"/>
  <c r="O20" i="12"/>
  <c r="J21" i="12"/>
  <c r="K21" i="12"/>
  <c r="M21" i="12" s="1"/>
  <c r="L21" i="12"/>
  <c r="N21" i="12"/>
  <c r="O21" i="12"/>
  <c r="J22" i="12"/>
  <c r="L22" i="12" s="1"/>
  <c r="K22" i="12"/>
  <c r="M22" i="12" s="1"/>
  <c r="N22" i="12"/>
  <c r="O22" i="12"/>
  <c r="J23" i="12"/>
  <c r="K23" i="12"/>
  <c r="L23" i="12"/>
  <c r="M23" i="12"/>
  <c r="N23" i="12"/>
  <c r="O23" i="12"/>
  <c r="J24" i="12"/>
  <c r="L24" i="12" s="1"/>
  <c r="K24" i="12"/>
  <c r="M24" i="12" s="1"/>
  <c r="N24" i="12"/>
  <c r="O24" i="12"/>
  <c r="J25" i="12"/>
  <c r="K25" i="12"/>
  <c r="M25" i="12" s="1"/>
  <c r="L25" i="12"/>
  <c r="N25" i="12"/>
  <c r="O25" i="12"/>
  <c r="J26" i="12"/>
  <c r="L26" i="12" s="1"/>
  <c r="K26" i="12"/>
  <c r="M26" i="12" s="1"/>
  <c r="N26" i="12"/>
  <c r="O26" i="12"/>
  <c r="J27" i="12"/>
  <c r="K27" i="12"/>
  <c r="L27" i="12"/>
  <c r="M27" i="12"/>
  <c r="N27" i="12"/>
  <c r="O27" i="12"/>
  <c r="J28" i="12"/>
  <c r="L28" i="12" s="1"/>
  <c r="K28" i="12"/>
  <c r="M28" i="12" s="1"/>
  <c r="N28" i="12"/>
  <c r="O28" i="12"/>
  <c r="J29" i="12"/>
  <c r="K29" i="12"/>
  <c r="L29" i="12"/>
  <c r="M29" i="12"/>
  <c r="N29" i="12"/>
  <c r="O29" i="12"/>
  <c r="J30" i="12"/>
  <c r="K30" i="12"/>
  <c r="L30" i="12"/>
  <c r="M30" i="12"/>
  <c r="N30" i="12"/>
  <c r="O30" i="12"/>
  <c r="J31" i="12"/>
  <c r="K31" i="12"/>
  <c r="L31" i="12"/>
  <c r="M31" i="12"/>
  <c r="N31" i="12"/>
  <c r="O31" i="12"/>
  <c r="J32" i="12"/>
  <c r="K32" i="12"/>
  <c r="L32" i="12"/>
  <c r="M32" i="12"/>
  <c r="N32" i="12"/>
  <c r="O32" i="12"/>
  <c r="J33" i="12"/>
  <c r="K33" i="12"/>
  <c r="L33" i="12"/>
  <c r="M33" i="12"/>
  <c r="N33" i="12"/>
  <c r="O33" i="12"/>
  <c r="J34" i="12"/>
  <c r="K34" i="12"/>
  <c r="L34" i="12"/>
  <c r="M34" i="12"/>
  <c r="N34" i="12"/>
  <c r="O34" i="12"/>
  <c r="J35" i="12"/>
  <c r="K35" i="12"/>
  <c r="L35" i="12"/>
  <c r="M35" i="12"/>
  <c r="N35" i="12"/>
  <c r="O35" i="12"/>
  <c r="J36" i="12"/>
  <c r="K36" i="12"/>
  <c r="L36" i="12"/>
  <c r="M36" i="12"/>
  <c r="N36" i="12"/>
  <c r="O36" i="12"/>
  <c r="J37" i="12"/>
  <c r="K37" i="12"/>
  <c r="L37" i="12"/>
  <c r="M37" i="12"/>
  <c r="N37" i="12"/>
  <c r="O37" i="12"/>
  <c r="J38" i="12"/>
  <c r="K38" i="12"/>
  <c r="L38" i="12"/>
  <c r="M38" i="12"/>
  <c r="N38" i="12"/>
  <c r="O38" i="12"/>
  <c r="J39" i="12"/>
  <c r="K39" i="12"/>
  <c r="L39" i="12"/>
  <c r="M39" i="12"/>
  <c r="N39" i="12"/>
  <c r="O39" i="12"/>
  <c r="J40" i="12"/>
  <c r="K40" i="12"/>
  <c r="L40" i="12"/>
  <c r="M40" i="12"/>
  <c r="N40" i="12"/>
  <c r="O40" i="12"/>
  <c r="J41" i="12"/>
  <c r="K41" i="12"/>
  <c r="L41" i="12"/>
  <c r="M41" i="12"/>
  <c r="N41" i="12"/>
  <c r="O41" i="12"/>
  <c r="L9" i="12" l="1"/>
  <c r="N8" i="12"/>
  <c r="M14" i="12"/>
  <c r="M9" i="12" s="1"/>
  <c r="J9" i="12"/>
  <c r="L8" i="12" l="1"/>
  <c r="J31" i="9" l="1"/>
  <c r="L31" i="9" s="1"/>
  <c r="K31" i="9"/>
  <c r="M31" i="9" s="1"/>
  <c r="O31" i="9"/>
  <c r="O27" i="9"/>
  <c r="K27" i="9"/>
  <c r="M27" i="9" s="1"/>
  <c r="J27" i="9"/>
  <c r="L27" i="9" s="1"/>
  <c r="J25" i="9" l="1"/>
  <c r="L25" i="9" s="1"/>
  <c r="K25" i="9"/>
  <c r="M25" i="9" s="1"/>
  <c r="O25" i="9"/>
  <c r="M32" i="9" l="1"/>
  <c r="K32" i="9"/>
  <c r="O32" i="9" s="1"/>
  <c r="J32" i="9"/>
  <c r="N32" i="9" s="1"/>
  <c r="J29" i="9"/>
  <c r="L29" i="9" s="1"/>
  <c r="K29" i="9"/>
  <c r="M29" i="9" s="1"/>
  <c r="O29" i="9"/>
  <c r="J16" i="9" l="1"/>
  <c r="L16" i="9" s="1"/>
  <c r="K16" i="9"/>
  <c r="M16" i="9" s="1"/>
  <c r="O16" i="9"/>
  <c r="O35" i="9" l="1"/>
  <c r="K35" i="9"/>
  <c r="M35" i="9" s="1"/>
  <c r="J35" i="9"/>
  <c r="L35" i="9" s="1"/>
  <c r="J28" i="9" l="1"/>
  <c r="N28" i="9" s="1"/>
  <c r="K28" i="9"/>
  <c r="O28" i="9" s="1"/>
  <c r="M28" i="9"/>
  <c r="M26" i="9"/>
  <c r="K26" i="9"/>
  <c r="O26" i="9" s="1"/>
  <c r="N26" i="9" l="1"/>
  <c r="J14" i="9"/>
  <c r="L14" i="9" s="1"/>
  <c r="K14" i="9"/>
  <c r="O14" i="9"/>
  <c r="M14" i="9" l="1"/>
  <c r="K17" i="9"/>
  <c r="K21" i="9"/>
  <c r="J21" i="9"/>
  <c r="N21" i="9" s="1"/>
  <c r="K11" i="9"/>
  <c r="J11" i="9"/>
  <c r="K12" i="9"/>
  <c r="J12" i="9"/>
  <c r="N12" i="9" s="1"/>
  <c r="K13" i="9"/>
  <c r="J13" i="9"/>
  <c r="N13" i="9" s="1"/>
  <c r="L11" i="9" l="1"/>
  <c r="L9" i="9" s="1"/>
  <c r="J9" i="9"/>
  <c r="K9" i="9"/>
  <c r="M17" i="9"/>
  <c r="M21" i="9"/>
  <c r="O11" i="9"/>
  <c r="N11" i="9"/>
  <c r="M12" i="9"/>
  <c r="M13" i="9"/>
  <c r="O17" i="9" l="1"/>
  <c r="O21" i="9"/>
  <c r="M11" i="9"/>
  <c r="O12" i="9"/>
  <c r="O13" i="9"/>
  <c r="M9" i="9" l="1"/>
  <c r="O9" i="9"/>
  <c r="N9" i="9"/>
  <c r="N8" i="9" l="1"/>
  <c r="L8" i="9"/>
</calcChain>
</file>

<file path=xl/sharedStrings.xml><?xml version="1.0" encoding="utf-8"?>
<sst xmlns="http://schemas.openxmlformats.org/spreadsheetml/2006/main" count="545" uniqueCount="100">
  <si>
    <t>MKARNS Non-Routine Maintenance Items</t>
  </si>
  <si>
    <t>FY23 Budget - FINAL (Pre-FY22 PresBud)</t>
  </si>
  <si>
    <t>UNFUNDED</t>
  </si>
  <si>
    <t>By District</t>
  </si>
  <si>
    <t>SWL</t>
  </si>
  <si>
    <t>SWT</t>
  </si>
  <si>
    <t>Total</t>
  </si>
  <si>
    <t>FY23 MKARNS PRI</t>
  </si>
  <si>
    <t>REF:  FY20 MKARNS PRI</t>
  </si>
  <si>
    <t>FY23 SWL  PRI</t>
  </si>
  <si>
    <t>FY23 SWT PRI</t>
  </si>
  <si>
    <t>PROJECT</t>
  </si>
  <si>
    <t>LOCATION</t>
  </si>
  <si>
    <t>BUDGET ITEM TITLE</t>
  </si>
  <si>
    <t>Critical?</t>
  </si>
  <si>
    <t>Critical</t>
  </si>
  <si>
    <t>Non-Critical</t>
  </si>
  <si>
    <t>Non- Critical</t>
  </si>
  <si>
    <t>MK-AR</t>
  </si>
  <si>
    <t>Norrell Lock</t>
  </si>
  <si>
    <t>Install 110' Stoplog Slots</t>
  </si>
  <si>
    <t>Y</t>
  </si>
  <si>
    <t>MK-OK</t>
  </si>
  <si>
    <t>Kerr Dam</t>
  </si>
  <si>
    <t>Rehabilitate and Paint Tainter Gates</t>
  </si>
  <si>
    <t>Webbers Falls Dam</t>
  </si>
  <si>
    <t>Ozark L&amp;D</t>
  </si>
  <si>
    <t>Graham Lock</t>
  </si>
  <si>
    <t>Rehab Tainter Valves (Contract)</t>
  </si>
  <si>
    <t>Dardanelle Lock</t>
  </si>
  <si>
    <t>Newt Graham</t>
  </si>
  <si>
    <t>Terry L&amp;D</t>
  </si>
  <si>
    <t>Modify Structure to Address Operational Issues Caused by ASR</t>
  </si>
  <si>
    <t>Lock No. 2</t>
  </si>
  <si>
    <t>WD Mayo</t>
  </si>
  <si>
    <t>Mayo Dam</t>
  </si>
  <si>
    <t>Murray Lock</t>
  </si>
  <si>
    <t>Kerr</t>
  </si>
  <si>
    <t>Spillway Bridge, Exposed Structural Rebar</t>
  </si>
  <si>
    <t>Toad Suck Ferry Lock</t>
  </si>
  <si>
    <t>Dardanelle Lock &amp; Dam</t>
  </si>
  <si>
    <t>Construct Channel Training Structures near NM 222</t>
  </si>
  <si>
    <t>Replace Spillway Gate Motor Controllers</t>
  </si>
  <si>
    <t>Ozark Lock</t>
  </si>
  <si>
    <t>Install 110" Stoplog Slots</t>
  </si>
  <si>
    <t>Chouteau</t>
  </si>
  <si>
    <t>Construct Mooring Cells to Extend Lock Wall for Safety of Locking Doubles - Design and Construct</t>
  </si>
  <si>
    <t>Trimble Lock</t>
  </si>
  <si>
    <t>Tainter Gate 18, analysis and repair method</t>
  </si>
  <si>
    <t>Purchase 110' Stoplogs</t>
  </si>
  <si>
    <t>Repair Bridge Bearings</t>
  </si>
  <si>
    <t>Bridge Bearing Pad Replacement</t>
  </si>
  <si>
    <t>Emmett Sanders L&amp;D</t>
  </si>
  <si>
    <t>Procure 19 60-Foot Stoplogs</t>
  </si>
  <si>
    <t>Robert S. Kerr</t>
  </si>
  <si>
    <t>Control Building Exterior Resurface</t>
  </si>
  <si>
    <t>Multiple Locations</t>
  </si>
  <si>
    <t>Replace Lock and Dam Power, Lighting, and Control Wiring</t>
  </si>
  <si>
    <t>Overflow Dike Sand Filter</t>
  </si>
  <si>
    <t>Terry Lock</t>
  </si>
  <si>
    <t>Replace D/S Miter Gates</t>
  </si>
  <si>
    <t>Webbers</t>
  </si>
  <si>
    <t>Dike upstream repair washouts</t>
  </si>
  <si>
    <t>MKARNS (SWL only) Non-Routine Maintenance Items</t>
  </si>
  <si>
    <t>FY23 Budget - DRAFT</t>
  </si>
  <si>
    <t>FY22 MKARNS PRI</t>
  </si>
  <si>
    <t>FY22 SWL  PRI</t>
  </si>
  <si>
    <t>FY22 SWT PRI</t>
  </si>
  <si>
    <t>Lock 2</t>
  </si>
  <si>
    <t>Toad Suck Lock</t>
  </si>
  <si>
    <t>y</t>
  </si>
  <si>
    <t>Construct Channel Training Structures near NM222</t>
  </si>
  <si>
    <t xml:space="preserve">Ozark Lock </t>
  </si>
  <si>
    <t>Install 110' Stoplog Slots (Upstream Only)</t>
  </si>
  <si>
    <t>Dardanelle L&amp;D</t>
  </si>
  <si>
    <t>Mills Dam</t>
  </si>
  <si>
    <t>Replace Hydraulic, Air, and Water Piping</t>
  </si>
  <si>
    <t>Ormond L&amp;D</t>
  </si>
  <si>
    <t>FY23 Budget Priorities</t>
  </si>
  <si>
    <t>Centerpost Receiver: Repair Method</t>
  </si>
  <si>
    <t>N</t>
  </si>
  <si>
    <t>Stillin Basin scour repair</t>
  </si>
  <si>
    <t>Training Dike DS, re-establish to desgin specs</t>
  </si>
  <si>
    <t>Training Dikes DS, re-establish to design</t>
  </si>
  <si>
    <t>Bank Stabilization DS</t>
  </si>
  <si>
    <t>Left Descending bank stabilization</t>
  </si>
  <si>
    <t>Wharf Mooring Dolphins</t>
  </si>
  <si>
    <t>Purchase 6 Floating Mooring Bitts</t>
  </si>
  <si>
    <t>Control Building and Visitor Center Exterior Resurface</t>
  </si>
  <si>
    <t>Spillway Remote System</t>
  </si>
  <si>
    <t>Procure 18 New 60-Foot Stoplogs</t>
  </si>
  <si>
    <t>Pintleball Replacement DS</t>
  </si>
  <si>
    <t>Miter Block Replacement US/ DS</t>
  </si>
  <si>
    <t>Protection Cells Upstream</t>
  </si>
  <si>
    <t>Miter Block Replacement DS</t>
  </si>
  <si>
    <t>FY22 Budget - FINAL</t>
  </si>
  <si>
    <t>Guard Wall Foundation Cells</t>
  </si>
  <si>
    <t>Dewater Lock and Repair U/S Miter Gates</t>
  </si>
  <si>
    <t>Repair U/S Centerpost Receiver and Install D/S 110' Stoplog Slots</t>
  </si>
  <si>
    <r>
      <rPr>
        <b/>
        <i/>
        <sz val="20"/>
        <color theme="1"/>
        <rFont val="Arial"/>
        <family val="2"/>
      </rPr>
      <t>CRITICAL WORK</t>
    </r>
    <r>
      <rPr>
        <sz val="20"/>
        <color theme="1"/>
        <rFont val="Arial"/>
        <family val="2"/>
      </rPr>
      <t xml:space="preserve"> is defined as that required to repair a component or system for which: 1)  consensus is there is a greater than 50% chance that the component or system will fail within 5-years, and 2) failure means stopping or significantly impacting our ability to operate the lock or maintain navigation pool.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</si>
</sst>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i/>
      <sz val="20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4"/>
      <color rgb="FFFF0000"/>
      <name val="Arial"/>
      <family val="2"/>
    </font>
    <font>
      <sz val="20"/>
      <color rgb="FFFF0000"/>
      <name val="Arial"/>
      <family val="2"/>
    </font>
    <font>
      <b/>
      <sz val="20"/>
      <color rgb="FFFF0000"/>
      <name val="Arial"/>
      <family val="2"/>
    </font>
    <font>
      <i/>
      <sz val="14"/>
      <color rgb="FFFF0000"/>
      <name val="Arial"/>
      <family val="2"/>
    </font>
    <font>
      <i/>
      <sz val="20"/>
      <color rgb="FFFF0000"/>
      <name val="Arial"/>
      <family val="2"/>
    </font>
    <font>
      <i/>
      <sz val="20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trike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</cellStyleXfs>
  <cellXfs count="13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3" fontId="7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0" xfId="0" applyFont="1"/>
    <xf numFmtId="3" fontId="7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3" fontId="7" fillId="0" borderId="7" xfId="0" applyNumberFormat="1" applyFont="1" applyBorder="1" applyAlignment="1">
      <alignment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3" fontId="8" fillId="0" borderId="18" xfId="0" applyNumberFormat="1" applyFont="1" applyBorder="1" applyAlignment="1">
      <alignment horizontal="right" vertical="center"/>
    </xf>
    <xf numFmtId="3" fontId="8" fillId="0" borderId="22" xfId="0" applyNumberFormat="1" applyFont="1" applyBorder="1" applyAlignment="1">
      <alignment horizontal="right" vertical="center"/>
    </xf>
    <xf numFmtId="3" fontId="8" fillId="0" borderId="23" xfId="0" applyNumberFormat="1" applyFont="1" applyBorder="1" applyAlignment="1">
      <alignment horizontal="right" vertical="center"/>
    </xf>
    <xf numFmtId="3" fontId="7" fillId="0" borderId="20" xfId="0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7" fillId="0" borderId="20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3" fontId="7" fillId="0" borderId="17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  <protection locked="0"/>
    </xf>
    <xf numFmtId="3" fontId="7" fillId="0" borderId="7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7" xfId="0" applyNumberFormat="1" applyFont="1" applyBorder="1" applyAlignment="1">
      <alignment horizontal="right" vertical="center"/>
    </xf>
    <xf numFmtId="3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25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26" xfId="1" applyNumberFormat="1" applyFont="1" applyFill="1" applyBorder="1" applyAlignment="1" applyProtection="1">
      <alignment horizontal="right" vertical="center" wrapText="1"/>
      <protection locked="0"/>
    </xf>
    <xf numFmtId="3" fontId="8" fillId="0" borderId="27" xfId="0" applyNumberFormat="1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center" vertical="center" wrapText="1"/>
    </xf>
    <xf numFmtId="3" fontId="8" fillId="0" borderId="29" xfId="0" applyNumberFormat="1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 wrapText="1"/>
    </xf>
    <xf numFmtId="3" fontId="7" fillId="0" borderId="29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textRotation="90" wrapText="1"/>
    </xf>
    <xf numFmtId="0" fontId="8" fillId="0" borderId="22" xfId="0" applyFont="1" applyBorder="1" applyAlignment="1">
      <alignment horizontal="center" vertical="center" textRotation="90"/>
    </xf>
    <xf numFmtId="0" fontId="8" fillId="0" borderId="22" xfId="2" applyFont="1" applyFill="1" applyBorder="1" applyAlignment="1" applyProtection="1">
      <alignment horizontal="center" vertical="center" textRotation="90" wrapText="1"/>
      <protection locked="0"/>
    </xf>
    <xf numFmtId="0" fontId="8" fillId="0" borderId="22" xfId="2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 textRotation="90"/>
    </xf>
    <xf numFmtId="3" fontId="7" fillId="0" borderId="5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3" fontId="7" fillId="0" borderId="32" xfId="0" applyNumberFormat="1" applyFont="1" applyBorder="1" applyAlignment="1">
      <alignment horizontal="right" vertical="center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28" xfId="2" applyFont="1" applyFill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>
      <alignment horizontal="left" vertical="center" wrapText="1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/>
    </xf>
    <xf numFmtId="3" fontId="22" fillId="0" borderId="20" xfId="0" applyNumberFormat="1" applyFont="1" applyBorder="1" applyAlignment="1">
      <alignment horizontal="right" vertical="center"/>
    </xf>
    <xf numFmtId="3" fontId="22" fillId="0" borderId="25" xfId="1" applyNumberFormat="1" applyFont="1" applyFill="1" applyBorder="1" applyAlignment="1" applyProtection="1">
      <alignment horizontal="right" vertical="center" wrapText="1"/>
      <protection locked="0"/>
    </xf>
    <xf numFmtId="3" fontId="22" fillId="0" borderId="26" xfId="1" applyNumberFormat="1" applyFont="1" applyFill="1" applyBorder="1" applyAlignment="1" applyProtection="1">
      <alignment horizontal="right" vertical="center" wrapText="1"/>
      <protection locked="0"/>
    </xf>
    <xf numFmtId="3" fontId="22" fillId="0" borderId="3" xfId="0" applyNumberFormat="1" applyFont="1" applyBorder="1" applyAlignment="1">
      <alignment vertical="center"/>
    </xf>
    <xf numFmtId="3" fontId="22" fillId="0" borderId="4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/>
    <xf numFmtId="0" fontId="21" fillId="0" borderId="0" xfId="0" applyFont="1" applyAlignment="1"/>
  </cellXfs>
  <cellStyles count="4">
    <cellStyle name="Accent1" xfId="2" builtinId="29"/>
    <cellStyle name="Currency" xfId="1" builtinId="4"/>
    <cellStyle name="Normal" xfId="0" builtinId="0"/>
    <cellStyle name="Normal 2" xfId="3" xr:uid="{00000000-0005-0000-0000-000003000000}"/>
  </cellStyles>
  <dxfs count="39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66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zoomScale="70" zoomScaleNormal="70" zoomScalePageLayoutView="70" workbookViewId="0">
      <selection activeCell="W15" sqref="W15"/>
    </sheetView>
  </sheetViews>
  <sheetFormatPr defaultColWidth="9.140625" defaultRowHeight="18.75"/>
  <cols>
    <col min="1" max="1" width="7.85546875" style="4" customWidth="1"/>
    <col min="2" max="2" width="8.7109375" style="38" hidden="1" customWidth="1"/>
    <col min="3" max="3" width="6.140625" style="45" bestFit="1" customWidth="1"/>
    <col min="4" max="4" width="6" style="24" customWidth="1"/>
    <col min="5" max="5" width="9.85546875" style="13" bestFit="1" customWidth="1"/>
    <col min="6" max="6" width="22.7109375" style="5" bestFit="1" customWidth="1"/>
    <col min="7" max="7" width="50.140625" style="13" customWidth="1"/>
    <col min="8" max="8" width="5.140625" style="5" bestFit="1" customWidth="1"/>
    <col min="9" max="9" width="11.42578125" style="6" bestFit="1" customWidth="1"/>
    <col min="10" max="11" width="11.140625" style="6" customWidth="1"/>
    <col min="12" max="15" width="11.140625" style="4" customWidth="1"/>
    <col min="16" max="16384" width="9.140625" style="4"/>
  </cols>
  <sheetData>
    <row r="1" spans="1:15" ht="26.25"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s="15" customFormat="1" ht="26.25">
      <c r="B2" s="39"/>
      <c r="C2" s="46"/>
      <c r="D2" s="25"/>
      <c r="E2" s="113" t="s">
        <v>0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s="15" customFormat="1" ht="26.25">
      <c r="B3" s="40"/>
      <c r="C3" s="17"/>
      <c r="D3" s="21"/>
      <c r="E3" s="129" t="s">
        <v>1</v>
      </c>
      <c r="F3" s="113"/>
      <c r="G3" s="113"/>
      <c r="H3" s="113"/>
      <c r="I3" s="113"/>
      <c r="J3" s="113"/>
      <c r="K3" s="113"/>
      <c r="L3" s="131"/>
      <c r="M3" s="131"/>
      <c r="N3" s="131"/>
      <c r="O3" s="131"/>
    </row>
    <row r="4" spans="1:15" s="15" customFormat="1" ht="25.5">
      <c r="B4" s="40"/>
      <c r="C4" s="17"/>
      <c r="D4" s="21"/>
      <c r="E4" s="130"/>
      <c r="F4" s="130"/>
      <c r="G4" s="130"/>
      <c r="H4" s="130"/>
      <c r="I4" s="130"/>
      <c r="J4" s="130"/>
      <c r="K4" s="130"/>
      <c r="L4" s="132"/>
      <c r="M4" s="132"/>
      <c r="N4" s="132"/>
      <c r="O4" s="132"/>
    </row>
    <row r="5" spans="1:15" ht="19.5" thickBot="1">
      <c r="B5" s="41"/>
      <c r="C5" s="5"/>
      <c r="D5" s="23"/>
      <c r="E5" s="4"/>
      <c r="F5" s="4"/>
      <c r="G5" s="4"/>
      <c r="H5" s="4"/>
      <c r="I5" s="4"/>
      <c r="J5" s="4"/>
      <c r="K5" s="4"/>
    </row>
    <row r="6" spans="1:15" s="13" customFormat="1" ht="25.5">
      <c r="B6" s="42"/>
      <c r="C6" s="5"/>
      <c r="D6" s="5"/>
      <c r="E6" s="17"/>
      <c r="F6" s="17"/>
      <c r="G6" s="17"/>
      <c r="H6" s="17"/>
      <c r="I6" s="116" t="s">
        <v>2</v>
      </c>
      <c r="J6" s="117"/>
      <c r="K6" s="118"/>
      <c r="L6" s="126" t="s">
        <v>3</v>
      </c>
      <c r="M6" s="127"/>
      <c r="N6" s="127"/>
      <c r="O6" s="128"/>
    </row>
    <row r="7" spans="1:15" s="13" customFormat="1" ht="25.5">
      <c r="B7" s="42"/>
      <c r="C7" s="5"/>
      <c r="D7" s="5"/>
      <c r="E7" s="17"/>
      <c r="F7" s="17"/>
      <c r="G7" s="17"/>
      <c r="H7" s="17"/>
      <c r="I7" s="119"/>
      <c r="J7" s="120"/>
      <c r="K7" s="121"/>
      <c r="L7" s="125" t="s">
        <v>4</v>
      </c>
      <c r="M7" s="114"/>
      <c r="N7" s="114" t="s">
        <v>5</v>
      </c>
      <c r="O7" s="115"/>
    </row>
    <row r="8" spans="1:15" s="13" customFormat="1" ht="19.5" thickBot="1">
      <c r="B8" s="42"/>
      <c r="C8" s="5"/>
      <c r="D8" s="5"/>
      <c r="F8" s="5"/>
      <c r="H8" s="5"/>
      <c r="I8" s="122"/>
      <c r="J8" s="123"/>
      <c r="K8" s="124"/>
      <c r="L8" s="125">
        <f>+L9+M9</f>
        <v>96500</v>
      </c>
      <c r="M8" s="114"/>
      <c r="N8" s="114">
        <f>+N9+O9</f>
        <v>128150</v>
      </c>
      <c r="O8" s="115"/>
    </row>
    <row r="9" spans="1:15" s="13" customFormat="1" ht="19.5" thickBot="1">
      <c r="B9" s="43"/>
      <c r="F9" s="5"/>
      <c r="G9" s="19" t="s">
        <v>6</v>
      </c>
      <c r="H9" s="20"/>
      <c r="I9" s="27">
        <f t="shared" ref="I9:O9" si="0">SUM(I11:I40)</f>
        <v>224650</v>
      </c>
      <c r="J9" s="28">
        <f t="shared" si="0"/>
        <v>224650</v>
      </c>
      <c r="K9" s="29">
        <f t="shared" si="0"/>
        <v>0</v>
      </c>
      <c r="L9" s="31">
        <f t="shared" si="0"/>
        <v>96500</v>
      </c>
      <c r="M9" s="28">
        <f t="shared" si="0"/>
        <v>0</v>
      </c>
      <c r="N9" s="28">
        <f t="shared" si="0"/>
        <v>128150</v>
      </c>
      <c r="O9" s="29">
        <f t="shared" si="0"/>
        <v>0</v>
      </c>
    </row>
    <row r="10" spans="1:15" s="5" customFormat="1" ht="138.75" thickBot="1">
      <c r="A10" s="67" t="s">
        <v>7</v>
      </c>
      <c r="B10" s="62" t="s">
        <v>8</v>
      </c>
      <c r="C10" s="63" t="s">
        <v>9</v>
      </c>
      <c r="D10" s="63" t="s">
        <v>10</v>
      </c>
      <c r="E10" s="64" t="s">
        <v>11</v>
      </c>
      <c r="F10" s="65" t="s">
        <v>12</v>
      </c>
      <c r="G10" s="65" t="s">
        <v>13</v>
      </c>
      <c r="H10" s="66" t="s">
        <v>14</v>
      </c>
      <c r="I10" s="56" t="s">
        <v>6</v>
      </c>
      <c r="J10" s="57" t="s">
        <v>15</v>
      </c>
      <c r="K10" s="58" t="s">
        <v>16</v>
      </c>
      <c r="L10" s="59" t="s">
        <v>15</v>
      </c>
      <c r="M10" s="60" t="s">
        <v>17</v>
      </c>
      <c r="N10" s="60" t="s">
        <v>15</v>
      </c>
      <c r="O10" s="61" t="s">
        <v>17</v>
      </c>
    </row>
    <row r="11" spans="1:15" s="44" customFormat="1" ht="60" customHeight="1">
      <c r="A11" s="34">
        <v>1</v>
      </c>
      <c r="B11" s="47">
        <v>24</v>
      </c>
      <c r="C11" s="7">
        <v>1</v>
      </c>
      <c r="D11" s="7"/>
      <c r="E11" s="7" t="s">
        <v>18</v>
      </c>
      <c r="F11" s="7" t="s">
        <v>19</v>
      </c>
      <c r="G11" s="12" t="s">
        <v>20</v>
      </c>
      <c r="H11" s="50" t="s">
        <v>21</v>
      </c>
      <c r="I11" s="30">
        <v>3200</v>
      </c>
      <c r="J11" s="10">
        <f>IF(H11="Y",I11,0)</f>
        <v>3200</v>
      </c>
      <c r="K11" s="51">
        <f>IF(H11="N",I11,0)</f>
        <v>0</v>
      </c>
      <c r="L11" s="32">
        <f t="shared" ref="L11:L40" si="1">IF(E11="MK-AR",J11,0)</f>
        <v>3200</v>
      </c>
      <c r="M11" s="16">
        <f>IF(E11="MK-AR",K11,0)</f>
        <v>0</v>
      </c>
      <c r="N11" s="16">
        <f t="shared" ref="N11:N40" si="2">IF(E11="MK-OK",J11,0)</f>
        <v>0</v>
      </c>
      <c r="O11" s="18">
        <f>IF(E11="MK-OK",K11,0)</f>
        <v>0</v>
      </c>
    </row>
    <row r="12" spans="1:15" s="13" customFormat="1" ht="60" customHeight="1">
      <c r="A12" s="34">
        <v>2</v>
      </c>
      <c r="B12" s="47">
        <v>7</v>
      </c>
      <c r="C12" s="7"/>
      <c r="D12" s="7">
        <v>1</v>
      </c>
      <c r="E12" s="7" t="s">
        <v>22</v>
      </c>
      <c r="F12" s="11" t="s">
        <v>23</v>
      </c>
      <c r="G12" s="12" t="s">
        <v>24</v>
      </c>
      <c r="H12" s="49" t="s">
        <v>21</v>
      </c>
      <c r="I12" s="30">
        <v>36000</v>
      </c>
      <c r="J12" s="10">
        <f>IF(H12="Y",I12,0)</f>
        <v>36000</v>
      </c>
      <c r="K12" s="51">
        <f>IF(H12="N",I12,0)</f>
        <v>0</v>
      </c>
      <c r="L12" s="32">
        <f t="shared" si="1"/>
        <v>0</v>
      </c>
      <c r="M12" s="16">
        <f>IF(E12="MK-AR",K12,0)</f>
        <v>0</v>
      </c>
      <c r="N12" s="16">
        <f t="shared" si="2"/>
        <v>36000</v>
      </c>
      <c r="O12" s="18">
        <f>IF(E12="MK-OK",K12,0)</f>
        <v>0</v>
      </c>
    </row>
    <row r="13" spans="1:15" s="13" customFormat="1" ht="60" customHeight="1">
      <c r="A13" s="34">
        <v>3</v>
      </c>
      <c r="B13" s="47">
        <v>3</v>
      </c>
      <c r="C13" s="7"/>
      <c r="D13" s="7">
        <v>2</v>
      </c>
      <c r="E13" s="7" t="s">
        <v>22</v>
      </c>
      <c r="F13" s="11" t="s">
        <v>25</v>
      </c>
      <c r="G13" s="12" t="s">
        <v>24</v>
      </c>
      <c r="H13" s="49" t="s">
        <v>21</v>
      </c>
      <c r="I13" s="30">
        <v>27000</v>
      </c>
      <c r="J13" s="10">
        <f>IF(H13="Y",I13,0)</f>
        <v>27000</v>
      </c>
      <c r="K13" s="51">
        <f>IF(H13="N",I13,0)</f>
        <v>0</v>
      </c>
      <c r="L13" s="32">
        <f t="shared" si="1"/>
        <v>0</v>
      </c>
      <c r="M13" s="16">
        <f>IF(E13="MK-AR",K13,0)</f>
        <v>0</v>
      </c>
      <c r="N13" s="16">
        <f t="shared" si="2"/>
        <v>27000</v>
      </c>
      <c r="O13" s="18">
        <f>IF(E13="MK-OK",K13,0)</f>
        <v>0</v>
      </c>
    </row>
    <row r="14" spans="1:15" s="13" customFormat="1" ht="60" customHeight="1">
      <c r="A14" s="34">
        <v>4</v>
      </c>
      <c r="B14" s="47">
        <v>4</v>
      </c>
      <c r="C14" s="7">
        <v>2</v>
      </c>
      <c r="D14" s="7"/>
      <c r="E14" s="11" t="s">
        <v>18</v>
      </c>
      <c r="F14" s="8" t="s">
        <v>26</v>
      </c>
      <c r="G14" s="12" t="s">
        <v>24</v>
      </c>
      <c r="H14" s="50" t="s">
        <v>21</v>
      </c>
      <c r="I14" s="30">
        <v>24000</v>
      </c>
      <c r="J14" s="10">
        <f>IF(H14="Y",I14,0)</f>
        <v>24000</v>
      </c>
      <c r="K14" s="51">
        <f>IF(H14="N",I14,0)</f>
        <v>0</v>
      </c>
      <c r="L14" s="32">
        <f t="shared" si="1"/>
        <v>24000</v>
      </c>
      <c r="M14" s="16">
        <f>IF(E14="MK-AR",K14,0)</f>
        <v>0</v>
      </c>
      <c r="N14" s="16">
        <f t="shared" si="2"/>
        <v>0</v>
      </c>
      <c r="O14" s="18">
        <f>IF(E14="MK-OK",K14,0)</f>
        <v>0</v>
      </c>
    </row>
    <row r="15" spans="1:15" s="13" customFormat="1" ht="60" customHeight="1">
      <c r="A15" s="34">
        <v>5</v>
      </c>
      <c r="B15" s="47">
        <v>19</v>
      </c>
      <c r="C15" s="7"/>
      <c r="D15" s="7">
        <v>3</v>
      </c>
      <c r="E15" s="7" t="s">
        <v>22</v>
      </c>
      <c r="F15" s="8" t="s">
        <v>27</v>
      </c>
      <c r="G15" s="9" t="s">
        <v>28</v>
      </c>
      <c r="H15" s="50" t="s">
        <v>21</v>
      </c>
      <c r="I15" s="30">
        <v>2500</v>
      </c>
      <c r="J15" s="10">
        <v>2500</v>
      </c>
      <c r="K15" s="51">
        <v>0</v>
      </c>
      <c r="L15" s="32">
        <f t="shared" si="1"/>
        <v>0</v>
      </c>
      <c r="M15" s="16">
        <v>0</v>
      </c>
      <c r="N15" s="16">
        <f t="shared" si="2"/>
        <v>2500</v>
      </c>
      <c r="O15" s="18">
        <v>0</v>
      </c>
    </row>
    <row r="16" spans="1:15" ht="60" customHeight="1">
      <c r="A16" s="34">
        <v>6</v>
      </c>
      <c r="B16" s="48"/>
      <c r="C16" s="7">
        <v>3</v>
      </c>
      <c r="D16" s="36"/>
      <c r="E16" s="35" t="s">
        <v>18</v>
      </c>
      <c r="F16" s="8" t="s">
        <v>29</v>
      </c>
      <c r="G16" s="9" t="s">
        <v>20</v>
      </c>
      <c r="H16" s="49" t="s">
        <v>21</v>
      </c>
      <c r="I16" s="30">
        <v>5000</v>
      </c>
      <c r="J16" s="33">
        <f t="shared" ref="J16:J25" si="3">IF(H16="Y",I16,0)</f>
        <v>5000</v>
      </c>
      <c r="K16" s="52">
        <f>IF(H16="N",I16,0)</f>
        <v>0</v>
      </c>
      <c r="L16" s="32">
        <f t="shared" si="1"/>
        <v>5000</v>
      </c>
      <c r="M16" s="16">
        <f t="shared" ref="M16:M40" si="4">IF(E16="MK-AR",K16,0)</f>
        <v>0</v>
      </c>
      <c r="N16" s="16">
        <f t="shared" si="2"/>
        <v>0</v>
      </c>
      <c r="O16" s="18">
        <f t="shared" ref="O16:O40" si="5">IF(E16="MK-OK",K16,0)</f>
        <v>0</v>
      </c>
    </row>
    <row r="17" spans="1:15" s="13" customFormat="1" ht="60" customHeight="1">
      <c r="A17" s="34">
        <v>7</v>
      </c>
      <c r="B17" s="47">
        <v>5</v>
      </c>
      <c r="C17" s="7"/>
      <c r="D17" s="7">
        <v>4</v>
      </c>
      <c r="E17" s="7" t="s">
        <v>22</v>
      </c>
      <c r="F17" s="8" t="s">
        <v>30</v>
      </c>
      <c r="G17" s="12" t="s">
        <v>24</v>
      </c>
      <c r="H17" s="49" t="s">
        <v>21</v>
      </c>
      <c r="I17" s="30">
        <v>9000</v>
      </c>
      <c r="J17" s="33">
        <f t="shared" si="3"/>
        <v>9000</v>
      </c>
      <c r="K17" s="51">
        <f>IF(H17="N",I17,0)</f>
        <v>0</v>
      </c>
      <c r="L17" s="32">
        <f t="shared" si="1"/>
        <v>0</v>
      </c>
      <c r="M17" s="16">
        <f t="shared" si="4"/>
        <v>0</v>
      </c>
      <c r="N17" s="16">
        <f t="shared" si="2"/>
        <v>9000</v>
      </c>
      <c r="O17" s="18">
        <f t="shared" si="5"/>
        <v>0</v>
      </c>
    </row>
    <row r="18" spans="1:15" s="13" customFormat="1" ht="60" customHeight="1">
      <c r="A18" s="34">
        <v>8</v>
      </c>
      <c r="B18" s="47">
        <v>12</v>
      </c>
      <c r="C18" s="7">
        <v>4</v>
      </c>
      <c r="D18" s="7"/>
      <c r="E18" s="7" t="s">
        <v>18</v>
      </c>
      <c r="F18" s="8" t="s">
        <v>31</v>
      </c>
      <c r="G18" s="14" t="s">
        <v>32</v>
      </c>
      <c r="H18" s="50" t="s">
        <v>21</v>
      </c>
      <c r="I18" s="30">
        <v>2500</v>
      </c>
      <c r="J18" s="10">
        <f t="shared" si="3"/>
        <v>2500</v>
      </c>
      <c r="K18" s="51">
        <v>0</v>
      </c>
      <c r="L18" s="32">
        <f t="shared" si="1"/>
        <v>2500</v>
      </c>
      <c r="M18" s="16">
        <f t="shared" si="4"/>
        <v>0</v>
      </c>
      <c r="N18" s="16">
        <f t="shared" si="2"/>
        <v>0</v>
      </c>
      <c r="O18" s="18">
        <f t="shared" si="5"/>
        <v>0</v>
      </c>
    </row>
    <row r="19" spans="1:15" s="13" customFormat="1" ht="60" customHeight="1">
      <c r="A19" s="34">
        <v>9</v>
      </c>
      <c r="B19" s="48"/>
      <c r="C19" s="7">
        <v>5</v>
      </c>
      <c r="D19" s="36"/>
      <c r="E19" s="35" t="s">
        <v>18</v>
      </c>
      <c r="F19" s="7" t="s">
        <v>33</v>
      </c>
      <c r="G19" s="12" t="s">
        <v>20</v>
      </c>
      <c r="H19" s="49" t="s">
        <v>21</v>
      </c>
      <c r="I19" s="30">
        <v>6400</v>
      </c>
      <c r="J19" s="33">
        <f t="shared" si="3"/>
        <v>6400</v>
      </c>
      <c r="K19" s="52">
        <f t="shared" ref="K19:K40" si="6">IF(H19="N",I19,0)</f>
        <v>0</v>
      </c>
      <c r="L19" s="32">
        <f t="shared" si="1"/>
        <v>6400</v>
      </c>
      <c r="M19" s="16">
        <f t="shared" si="4"/>
        <v>0</v>
      </c>
      <c r="N19" s="16">
        <f t="shared" si="2"/>
        <v>0</v>
      </c>
      <c r="O19" s="18">
        <f t="shared" si="5"/>
        <v>0</v>
      </c>
    </row>
    <row r="20" spans="1:15" s="13" customFormat="1" ht="60" customHeight="1">
      <c r="A20" s="34">
        <v>10</v>
      </c>
      <c r="B20" s="47">
        <v>31</v>
      </c>
      <c r="C20" s="7"/>
      <c r="D20" s="7">
        <v>5</v>
      </c>
      <c r="E20" s="7" t="s">
        <v>22</v>
      </c>
      <c r="F20" s="8" t="s">
        <v>34</v>
      </c>
      <c r="G20" s="9" t="s">
        <v>28</v>
      </c>
      <c r="H20" s="50" t="s">
        <v>21</v>
      </c>
      <c r="I20" s="30">
        <v>2500</v>
      </c>
      <c r="J20" s="10">
        <f t="shared" si="3"/>
        <v>2500</v>
      </c>
      <c r="K20" s="51">
        <f t="shared" si="6"/>
        <v>0</v>
      </c>
      <c r="L20" s="32">
        <f t="shared" si="1"/>
        <v>0</v>
      </c>
      <c r="M20" s="16">
        <f t="shared" si="4"/>
        <v>0</v>
      </c>
      <c r="N20" s="16">
        <f t="shared" si="2"/>
        <v>2500</v>
      </c>
      <c r="O20" s="18">
        <f t="shared" si="5"/>
        <v>0</v>
      </c>
    </row>
    <row r="21" spans="1:15" s="13" customFormat="1" ht="60" customHeight="1">
      <c r="A21" s="34">
        <v>11</v>
      </c>
      <c r="B21" s="47">
        <v>10</v>
      </c>
      <c r="C21" s="7"/>
      <c r="D21" s="7">
        <v>6</v>
      </c>
      <c r="E21" s="7" t="s">
        <v>22</v>
      </c>
      <c r="F21" s="11" t="s">
        <v>35</v>
      </c>
      <c r="G21" s="12" t="s">
        <v>24</v>
      </c>
      <c r="H21" s="49" t="s">
        <v>21</v>
      </c>
      <c r="I21" s="30">
        <v>36000</v>
      </c>
      <c r="J21" s="10">
        <f t="shared" si="3"/>
        <v>36000</v>
      </c>
      <c r="K21" s="51">
        <f t="shared" si="6"/>
        <v>0</v>
      </c>
      <c r="L21" s="32">
        <f t="shared" si="1"/>
        <v>0</v>
      </c>
      <c r="M21" s="16">
        <f t="shared" si="4"/>
        <v>0</v>
      </c>
      <c r="N21" s="16">
        <f t="shared" si="2"/>
        <v>36000</v>
      </c>
      <c r="O21" s="18">
        <f t="shared" si="5"/>
        <v>0</v>
      </c>
    </row>
    <row r="22" spans="1:15" s="13" customFormat="1" ht="60" customHeight="1">
      <c r="A22" s="34">
        <v>12</v>
      </c>
      <c r="B22" s="47">
        <v>30</v>
      </c>
      <c r="C22" s="7">
        <v>6</v>
      </c>
      <c r="D22" s="7"/>
      <c r="E22" s="7" t="s">
        <v>18</v>
      </c>
      <c r="F22" s="8" t="s">
        <v>36</v>
      </c>
      <c r="G22" s="12" t="s">
        <v>20</v>
      </c>
      <c r="H22" s="50" t="s">
        <v>21</v>
      </c>
      <c r="I22" s="30">
        <v>6400</v>
      </c>
      <c r="J22" s="10">
        <f t="shared" si="3"/>
        <v>6400</v>
      </c>
      <c r="K22" s="51">
        <f t="shared" si="6"/>
        <v>0</v>
      </c>
      <c r="L22" s="32">
        <f t="shared" si="1"/>
        <v>6400</v>
      </c>
      <c r="M22" s="16">
        <f t="shared" si="4"/>
        <v>0</v>
      </c>
      <c r="N22" s="16">
        <f t="shared" si="2"/>
        <v>0</v>
      </c>
      <c r="O22" s="18">
        <f t="shared" si="5"/>
        <v>0</v>
      </c>
    </row>
    <row r="23" spans="1:15" ht="60" customHeight="1">
      <c r="A23" s="34">
        <v>13</v>
      </c>
      <c r="B23" s="47">
        <v>9</v>
      </c>
      <c r="C23" s="7"/>
      <c r="D23" s="7">
        <v>7</v>
      </c>
      <c r="E23" s="7" t="s">
        <v>22</v>
      </c>
      <c r="F23" s="8" t="s">
        <v>37</v>
      </c>
      <c r="G23" s="9" t="s">
        <v>38</v>
      </c>
      <c r="H23" s="50" t="s">
        <v>21</v>
      </c>
      <c r="I23" s="30">
        <v>5000</v>
      </c>
      <c r="J23" s="10">
        <f t="shared" si="3"/>
        <v>5000</v>
      </c>
      <c r="K23" s="51">
        <f t="shared" si="6"/>
        <v>0</v>
      </c>
      <c r="L23" s="32">
        <f t="shared" si="1"/>
        <v>0</v>
      </c>
      <c r="M23" s="16">
        <f t="shared" si="4"/>
        <v>0</v>
      </c>
      <c r="N23" s="16">
        <f t="shared" si="2"/>
        <v>5000</v>
      </c>
      <c r="O23" s="18">
        <f t="shared" si="5"/>
        <v>0</v>
      </c>
    </row>
    <row r="24" spans="1:15" s="13" customFormat="1" ht="60" customHeight="1">
      <c r="A24" s="34">
        <v>14</v>
      </c>
      <c r="B24" s="47">
        <v>22</v>
      </c>
      <c r="C24" s="7">
        <v>7</v>
      </c>
      <c r="D24" s="7"/>
      <c r="E24" s="7" t="s">
        <v>18</v>
      </c>
      <c r="F24" s="8" t="s">
        <v>39</v>
      </c>
      <c r="G24" s="12" t="s">
        <v>20</v>
      </c>
      <c r="H24" s="50" t="s">
        <v>21</v>
      </c>
      <c r="I24" s="30">
        <v>6400</v>
      </c>
      <c r="J24" s="10">
        <f t="shared" si="3"/>
        <v>6400</v>
      </c>
      <c r="K24" s="51">
        <f t="shared" si="6"/>
        <v>0</v>
      </c>
      <c r="L24" s="32">
        <f t="shared" si="1"/>
        <v>6400</v>
      </c>
      <c r="M24" s="16">
        <f t="shared" si="4"/>
        <v>0</v>
      </c>
      <c r="N24" s="16">
        <f t="shared" si="2"/>
        <v>0</v>
      </c>
      <c r="O24" s="18">
        <f t="shared" si="5"/>
        <v>0</v>
      </c>
    </row>
    <row r="25" spans="1:15" s="13" customFormat="1" ht="60" customHeight="1">
      <c r="A25" s="34">
        <v>15</v>
      </c>
      <c r="B25" s="47"/>
      <c r="C25" s="7">
        <v>8</v>
      </c>
      <c r="D25" s="7"/>
      <c r="E25" s="7" t="s">
        <v>18</v>
      </c>
      <c r="F25" s="8" t="s">
        <v>40</v>
      </c>
      <c r="G25" s="14" t="s">
        <v>41</v>
      </c>
      <c r="H25" s="49" t="s">
        <v>21</v>
      </c>
      <c r="I25" s="30">
        <v>4000</v>
      </c>
      <c r="J25" s="10">
        <f t="shared" si="3"/>
        <v>4000</v>
      </c>
      <c r="K25" s="51">
        <f t="shared" si="6"/>
        <v>0</v>
      </c>
      <c r="L25" s="32">
        <f t="shared" si="1"/>
        <v>4000</v>
      </c>
      <c r="M25" s="16">
        <f t="shared" si="4"/>
        <v>0</v>
      </c>
      <c r="N25" s="16">
        <f t="shared" si="2"/>
        <v>0</v>
      </c>
      <c r="O25" s="18">
        <f t="shared" si="5"/>
        <v>0</v>
      </c>
    </row>
    <row r="26" spans="1:15" ht="60" customHeight="1">
      <c r="A26" s="34">
        <v>16</v>
      </c>
      <c r="B26" s="47">
        <v>15</v>
      </c>
      <c r="C26" s="7"/>
      <c r="D26" s="7">
        <v>8</v>
      </c>
      <c r="E26" s="7" t="s">
        <v>22</v>
      </c>
      <c r="F26" s="8" t="s">
        <v>25</v>
      </c>
      <c r="G26" s="9" t="s">
        <v>42</v>
      </c>
      <c r="H26" s="50" t="s">
        <v>21</v>
      </c>
      <c r="I26" s="30">
        <v>500</v>
      </c>
      <c r="J26" s="10">
        <v>500</v>
      </c>
      <c r="K26" s="51">
        <f t="shared" si="6"/>
        <v>0</v>
      </c>
      <c r="L26" s="32">
        <f t="shared" si="1"/>
        <v>0</v>
      </c>
      <c r="M26" s="16">
        <f t="shared" si="4"/>
        <v>0</v>
      </c>
      <c r="N26" s="16">
        <f t="shared" si="2"/>
        <v>500</v>
      </c>
      <c r="O26" s="18">
        <f t="shared" si="5"/>
        <v>0</v>
      </c>
    </row>
    <row r="27" spans="1:15" ht="60" customHeight="1">
      <c r="A27" s="34">
        <v>17</v>
      </c>
      <c r="B27" s="47">
        <v>28</v>
      </c>
      <c r="C27" s="7">
        <v>9</v>
      </c>
      <c r="D27" s="7"/>
      <c r="E27" s="7" t="s">
        <v>18</v>
      </c>
      <c r="F27" s="7" t="s">
        <v>43</v>
      </c>
      <c r="G27" s="14" t="s">
        <v>44</v>
      </c>
      <c r="H27" s="50" t="s">
        <v>21</v>
      </c>
      <c r="I27" s="30">
        <v>6400</v>
      </c>
      <c r="J27" s="10">
        <f t="shared" ref="J27:J40" si="7">IF(H27="Y",I27,0)</f>
        <v>6400</v>
      </c>
      <c r="K27" s="51">
        <f t="shared" si="6"/>
        <v>0</v>
      </c>
      <c r="L27" s="32">
        <f t="shared" si="1"/>
        <v>6400</v>
      </c>
      <c r="M27" s="16">
        <f t="shared" si="4"/>
        <v>0</v>
      </c>
      <c r="N27" s="16">
        <f t="shared" si="2"/>
        <v>0</v>
      </c>
      <c r="O27" s="18">
        <f t="shared" si="5"/>
        <v>0</v>
      </c>
    </row>
    <row r="28" spans="1:15" s="13" customFormat="1" ht="60" customHeight="1">
      <c r="A28" s="34">
        <v>18</v>
      </c>
      <c r="B28" s="47">
        <v>25</v>
      </c>
      <c r="C28" s="7"/>
      <c r="D28" s="7">
        <v>9</v>
      </c>
      <c r="E28" s="7" t="s">
        <v>22</v>
      </c>
      <c r="F28" s="8" t="s">
        <v>45</v>
      </c>
      <c r="G28" s="9" t="s">
        <v>46</v>
      </c>
      <c r="H28" s="50" t="s">
        <v>21</v>
      </c>
      <c r="I28" s="30">
        <v>4000</v>
      </c>
      <c r="J28" s="10">
        <f t="shared" si="7"/>
        <v>4000</v>
      </c>
      <c r="K28" s="51">
        <f t="shared" si="6"/>
        <v>0</v>
      </c>
      <c r="L28" s="32">
        <f t="shared" si="1"/>
        <v>0</v>
      </c>
      <c r="M28" s="16">
        <f t="shared" si="4"/>
        <v>0</v>
      </c>
      <c r="N28" s="16">
        <f t="shared" si="2"/>
        <v>4000</v>
      </c>
      <c r="O28" s="18">
        <f t="shared" si="5"/>
        <v>0</v>
      </c>
    </row>
    <row r="29" spans="1:15" s="13" customFormat="1" ht="60" customHeight="1">
      <c r="A29" s="34">
        <v>19</v>
      </c>
      <c r="B29" s="48">
        <v>32</v>
      </c>
      <c r="C29" s="7">
        <v>10</v>
      </c>
      <c r="D29" s="36"/>
      <c r="E29" s="35" t="s">
        <v>18</v>
      </c>
      <c r="F29" s="7" t="s">
        <v>47</v>
      </c>
      <c r="G29" s="12" t="s">
        <v>20</v>
      </c>
      <c r="H29" s="49" t="s">
        <v>21</v>
      </c>
      <c r="I29" s="30">
        <v>3200</v>
      </c>
      <c r="J29" s="33">
        <f t="shared" si="7"/>
        <v>3200</v>
      </c>
      <c r="K29" s="52">
        <f t="shared" si="6"/>
        <v>0</v>
      </c>
      <c r="L29" s="32">
        <f t="shared" si="1"/>
        <v>3200</v>
      </c>
      <c r="M29" s="16">
        <f t="shared" si="4"/>
        <v>0</v>
      </c>
      <c r="N29" s="16">
        <f t="shared" si="2"/>
        <v>0</v>
      </c>
      <c r="O29" s="18">
        <f t="shared" si="5"/>
        <v>0</v>
      </c>
    </row>
    <row r="30" spans="1:15" s="13" customFormat="1" ht="60" customHeight="1">
      <c r="A30" s="34">
        <v>20</v>
      </c>
      <c r="B30" s="47"/>
      <c r="C30" s="7"/>
      <c r="D30" s="7">
        <v>10</v>
      </c>
      <c r="E30" s="7" t="s">
        <v>22</v>
      </c>
      <c r="F30" s="5" t="s">
        <v>37</v>
      </c>
      <c r="G30" s="14" t="s">
        <v>48</v>
      </c>
      <c r="H30" s="49" t="s">
        <v>21</v>
      </c>
      <c r="I30" s="6">
        <v>500</v>
      </c>
      <c r="J30" s="10">
        <f t="shared" si="7"/>
        <v>500</v>
      </c>
      <c r="K30" s="51">
        <f t="shared" si="6"/>
        <v>0</v>
      </c>
      <c r="L30" s="32">
        <f t="shared" si="1"/>
        <v>0</v>
      </c>
      <c r="M30" s="16">
        <f t="shared" si="4"/>
        <v>0</v>
      </c>
      <c r="N30" s="16">
        <f t="shared" si="2"/>
        <v>500</v>
      </c>
      <c r="O30" s="18">
        <f t="shared" si="5"/>
        <v>0</v>
      </c>
    </row>
    <row r="31" spans="1:15" s="13" customFormat="1" ht="60" customHeight="1">
      <c r="A31" s="34">
        <v>21</v>
      </c>
      <c r="B31" s="48">
        <v>26</v>
      </c>
      <c r="C31" s="7">
        <v>11</v>
      </c>
      <c r="D31" s="36"/>
      <c r="E31" s="35" t="s">
        <v>18</v>
      </c>
      <c r="F31" s="7" t="s">
        <v>29</v>
      </c>
      <c r="G31" s="12" t="s">
        <v>49</v>
      </c>
      <c r="H31" s="49" t="s">
        <v>21</v>
      </c>
      <c r="I31" s="30">
        <v>4200</v>
      </c>
      <c r="J31" s="33">
        <f t="shared" si="7"/>
        <v>4200</v>
      </c>
      <c r="K31" s="52">
        <f t="shared" si="6"/>
        <v>0</v>
      </c>
      <c r="L31" s="32">
        <f t="shared" si="1"/>
        <v>4200</v>
      </c>
      <c r="M31" s="16">
        <f t="shared" si="4"/>
        <v>0</v>
      </c>
      <c r="N31" s="16">
        <f t="shared" si="2"/>
        <v>0</v>
      </c>
      <c r="O31" s="18">
        <f t="shared" si="5"/>
        <v>0</v>
      </c>
    </row>
    <row r="32" spans="1:15" s="13" customFormat="1" ht="60" customHeight="1">
      <c r="A32" s="34">
        <v>22</v>
      </c>
      <c r="B32" s="48">
        <v>29</v>
      </c>
      <c r="C32" s="7"/>
      <c r="D32" s="36">
        <v>11</v>
      </c>
      <c r="E32" s="35" t="s">
        <v>22</v>
      </c>
      <c r="F32" s="8" t="s">
        <v>45</v>
      </c>
      <c r="G32" s="9" t="s">
        <v>28</v>
      </c>
      <c r="H32" s="49" t="s">
        <v>21</v>
      </c>
      <c r="I32" s="30">
        <v>2500</v>
      </c>
      <c r="J32" s="33">
        <f t="shared" si="7"/>
        <v>2500</v>
      </c>
      <c r="K32" s="52">
        <f t="shared" si="6"/>
        <v>0</v>
      </c>
      <c r="L32" s="32">
        <f t="shared" si="1"/>
        <v>0</v>
      </c>
      <c r="M32" s="16">
        <f t="shared" si="4"/>
        <v>0</v>
      </c>
      <c r="N32" s="16">
        <f t="shared" si="2"/>
        <v>2500</v>
      </c>
      <c r="O32" s="18">
        <f t="shared" si="5"/>
        <v>0</v>
      </c>
    </row>
    <row r="33" spans="1:15" s="13" customFormat="1" ht="60" customHeight="1">
      <c r="A33" s="34">
        <v>23</v>
      </c>
      <c r="B33" s="48"/>
      <c r="C33" s="7">
        <v>12</v>
      </c>
      <c r="D33" s="36"/>
      <c r="E33" s="35" t="s">
        <v>18</v>
      </c>
      <c r="F33" s="8" t="s">
        <v>33</v>
      </c>
      <c r="G33" s="9" t="s">
        <v>50</v>
      </c>
      <c r="H33" s="49" t="s">
        <v>21</v>
      </c>
      <c r="I33" s="30">
        <v>1000</v>
      </c>
      <c r="J33" s="33">
        <f t="shared" si="7"/>
        <v>1000</v>
      </c>
      <c r="K33" s="52">
        <f t="shared" si="6"/>
        <v>0</v>
      </c>
      <c r="L33" s="32">
        <f t="shared" si="1"/>
        <v>1000</v>
      </c>
      <c r="M33" s="16">
        <f t="shared" si="4"/>
        <v>0</v>
      </c>
      <c r="N33" s="16">
        <f t="shared" si="2"/>
        <v>0</v>
      </c>
      <c r="O33" s="18">
        <f t="shared" si="5"/>
        <v>0</v>
      </c>
    </row>
    <row r="34" spans="1:15" ht="60" customHeight="1">
      <c r="A34" s="34">
        <v>24</v>
      </c>
      <c r="B34" s="47">
        <v>27</v>
      </c>
      <c r="C34" s="7"/>
      <c r="D34" s="7">
        <v>12</v>
      </c>
      <c r="E34" s="7" t="s">
        <v>22</v>
      </c>
      <c r="F34" s="7" t="s">
        <v>30</v>
      </c>
      <c r="G34" s="14" t="s">
        <v>51</v>
      </c>
      <c r="H34" s="49" t="s">
        <v>21</v>
      </c>
      <c r="I34" s="30">
        <v>600</v>
      </c>
      <c r="J34" s="10">
        <f t="shared" si="7"/>
        <v>600</v>
      </c>
      <c r="K34" s="51">
        <f t="shared" si="6"/>
        <v>0</v>
      </c>
      <c r="L34" s="32">
        <f t="shared" si="1"/>
        <v>0</v>
      </c>
      <c r="M34" s="16">
        <f t="shared" si="4"/>
        <v>0</v>
      </c>
      <c r="N34" s="16">
        <f t="shared" si="2"/>
        <v>600</v>
      </c>
      <c r="O34" s="18">
        <f t="shared" si="5"/>
        <v>0</v>
      </c>
    </row>
    <row r="35" spans="1:15" s="13" customFormat="1" ht="60" customHeight="1">
      <c r="A35" s="34">
        <v>25</v>
      </c>
      <c r="B35" s="47">
        <v>35</v>
      </c>
      <c r="C35" s="7">
        <v>13</v>
      </c>
      <c r="D35" s="7"/>
      <c r="E35" s="7" t="s">
        <v>18</v>
      </c>
      <c r="F35" s="8" t="s">
        <v>52</v>
      </c>
      <c r="G35" s="9" t="s">
        <v>53</v>
      </c>
      <c r="H35" s="100" t="s">
        <v>21</v>
      </c>
      <c r="I35" s="30">
        <v>3800</v>
      </c>
      <c r="J35" s="10">
        <f t="shared" si="7"/>
        <v>3800</v>
      </c>
      <c r="K35" s="51">
        <f t="shared" si="6"/>
        <v>0</v>
      </c>
      <c r="L35" s="32">
        <f t="shared" si="1"/>
        <v>3800</v>
      </c>
      <c r="M35" s="16">
        <f t="shared" si="4"/>
        <v>0</v>
      </c>
      <c r="N35" s="16">
        <f t="shared" si="2"/>
        <v>0</v>
      </c>
      <c r="O35" s="18">
        <f t="shared" si="5"/>
        <v>0</v>
      </c>
    </row>
    <row r="36" spans="1:15" ht="60" customHeight="1">
      <c r="A36" s="34">
        <v>26</v>
      </c>
      <c r="B36" s="47"/>
      <c r="C36" s="7"/>
      <c r="D36" s="7">
        <v>13</v>
      </c>
      <c r="E36" s="7" t="s">
        <v>22</v>
      </c>
      <c r="F36" s="7" t="s">
        <v>54</v>
      </c>
      <c r="G36" s="14" t="s">
        <v>55</v>
      </c>
      <c r="H36" s="49" t="s">
        <v>21</v>
      </c>
      <c r="I36" s="30">
        <v>500</v>
      </c>
      <c r="J36" s="10">
        <f t="shared" si="7"/>
        <v>500</v>
      </c>
      <c r="K36" s="51">
        <f t="shared" si="6"/>
        <v>0</v>
      </c>
      <c r="L36" s="32">
        <f t="shared" si="1"/>
        <v>0</v>
      </c>
      <c r="M36" s="16">
        <f t="shared" si="4"/>
        <v>0</v>
      </c>
      <c r="N36" s="16">
        <f t="shared" si="2"/>
        <v>500</v>
      </c>
      <c r="O36" s="18">
        <f t="shared" si="5"/>
        <v>0</v>
      </c>
    </row>
    <row r="37" spans="1:15" ht="60" customHeight="1">
      <c r="A37" s="34">
        <v>27</v>
      </c>
      <c r="B37" s="47">
        <v>14</v>
      </c>
      <c r="C37" s="7">
        <v>14</v>
      </c>
      <c r="D37" s="7"/>
      <c r="E37" s="7" t="s">
        <v>18</v>
      </c>
      <c r="F37" s="11" t="s">
        <v>56</v>
      </c>
      <c r="G37" s="89" t="s">
        <v>57</v>
      </c>
      <c r="H37" s="49" t="s">
        <v>21</v>
      </c>
      <c r="I37" s="30">
        <v>10000</v>
      </c>
      <c r="J37" s="10">
        <f t="shared" si="7"/>
        <v>10000</v>
      </c>
      <c r="K37" s="51">
        <f t="shared" si="6"/>
        <v>0</v>
      </c>
      <c r="L37" s="32">
        <f t="shared" si="1"/>
        <v>10000</v>
      </c>
      <c r="M37" s="16">
        <f t="shared" si="4"/>
        <v>0</v>
      </c>
      <c r="N37" s="16">
        <f t="shared" si="2"/>
        <v>0</v>
      </c>
      <c r="O37" s="18">
        <f t="shared" si="5"/>
        <v>0</v>
      </c>
    </row>
    <row r="38" spans="1:15" s="13" customFormat="1" ht="60" customHeight="1">
      <c r="A38" s="34">
        <v>28</v>
      </c>
      <c r="B38" s="48"/>
      <c r="C38" s="7"/>
      <c r="D38" s="7">
        <v>14</v>
      </c>
      <c r="E38" s="7" t="s">
        <v>22</v>
      </c>
      <c r="F38" s="7" t="s">
        <v>30</v>
      </c>
      <c r="G38" s="14" t="s">
        <v>58</v>
      </c>
      <c r="H38" s="49" t="s">
        <v>21</v>
      </c>
      <c r="I38" s="30">
        <v>1250</v>
      </c>
      <c r="J38" s="10">
        <f t="shared" si="7"/>
        <v>1250</v>
      </c>
      <c r="K38" s="51">
        <f t="shared" si="6"/>
        <v>0</v>
      </c>
      <c r="L38" s="32">
        <f t="shared" si="1"/>
        <v>0</v>
      </c>
      <c r="M38" s="16">
        <f t="shared" si="4"/>
        <v>0</v>
      </c>
      <c r="N38" s="16">
        <f t="shared" si="2"/>
        <v>1250</v>
      </c>
      <c r="O38" s="18">
        <f t="shared" si="5"/>
        <v>0</v>
      </c>
    </row>
    <row r="39" spans="1:15" ht="60" customHeight="1">
      <c r="A39" s="34">
        <v>29</v>
      </c>
      <c r="B39" s="47"/>
      <c r="C39" s="7">
        <v>15</v>
      </c>
      <c r="D39" s="7"/>
      <c r="E39" s="7" t="s">
        <v>18</v>
      </c>
      <c r="F39" s="5" t="s">
        <v>59</v>
      </c>
      <c r="G39" s="99" t="s">
        <v>60</v>
      </c>
      <c r="H39" s="101" t="s">
        <v>21</v>
      </c>
      <c r="I39" s="30">
        <v>10000</v>
      </c>
      <c r="J39" s="10">
        <f t="shared" si="7"/>
        <v>10000</v>
      </c>
      <c r="K39" s="51">
        <f t="shared" si="6"/>
        <v>0</v>
      </c>
      <c r="L39" s="32">
        <f t="shared" si="1"/>
        <v>10000</v>
      </c>
      <c r="M39" s="16">
        <f t="shared" si="4"/>
        <v>0</v>
      </c>
      <c r="N39" s="16">
        <f t="shared" si="2"/>
        <v>0</v>
      </c>
      <c r="O39" s="18">
        <f t="shared" si="5"/>
        <v>0</v>
      </c>
    </row>
    <row r="40" spans="1:15" s="13" customFormat="1" ht="60" customHeight="1">
      <c r="A40" s="34">
        <v>30</v>
      </c>
      <c r="B40" s="48"/>
      <c r="C40" s="7"/>
      <c r="D40" s="7">
        <v>15</v>
      </c>
      <c r="E40" s="7" t="s">
        <v>22</v>
      </c>
      <c r="F40" s="7" t="s">
        <v>61</v>
      </c>
      <c r="G40" s="14" t="s">
        <v>62</v>
      </c>
      <c r="H40" s="49" t="s">
        <v>21</v>
      </c>
      <c r="I40" s="30">
        <v>300</v>
      </c>
      <c r="J40" s="10">
        <f t="shared" si="7"/>
        <v>300</v>
      </c>
      <c r="K40" s="51">
        <f t="shared" si="6"/>
        <v>0</v>
      </c>
      <c r="L40" s="32">
        <f t="shared" si="1"/>
        <v>0</v>
      </c>
      <c r="M40" s="16">
        <f t="shared" si="4"/>
        <v>0</v>
      </c>
      <c r="N40" s="16">
        <f t="shared" si="2"/>
        <v>300</v>
      </c>
      <c r="O40" s="18">
        <f t="shared" si="5"/>
        <v>0</v>
      </c>
    </row>
    <row r="41" spans="1:15">
      <c r="F41" s="26"/>
      <c r="G41" s="22"/>
    </row>
  </sheetData>
  <autoFilter ref="E10:P40" xr:uid="{00000000-0009-0000-0000-000000000000}"/>
  <sortState xmlns:xlrd2="http://schemas.microsoft.com/office/spreadsheetml/2017/richdata2" ref="A11:O40">
    <sortCondition ref="A34"/>
  </sortState>
  <mergeCells count="10">
    <mergeCell ref="E1:O1"/>
    <mergeCell ref="E2:O2"/>
    <mergeCell ref="N7:O7"/>
    <mergeCell ref="N8:O8"/>
    <mergeCell ref="I6:K8"/>
    <mergeCell ref="L7:M7"/>
    <mergeCell ref="L8:M8"/>
    <mergeCell ref="L6:O6"/>
    <mergeCell ref="E3:O3"/>
    <mergeCell ref="E4:O4"/>
  </mergeCells>
  <conditionalFormatting sqref="I15 I17 I21 I28:I29 I36">
    <cfRule type="cellIs" dxfId="38" priority="20" operator="equal">
      <formula>#REF!</formula>
    </cfRule>
  </conditionalFormatting>
  <conditionalFormatting sqref="I11:I14 I25:I29 I34">
    <cfRule type="cellIs" dxfId="37" priority="19" operator="equal">
      <formula>#REF!</formula>
    </cfRule>
  </conditionalFormatting>
  <conditionalFormatting sqref="I26:I29">
    <cfRule type="cellIs" dxfId="36" priority="11" operator="equal">
      <formula>#REF!</formula>
    </cfRule>
  </conditionalFormatting>
  <conditionalFormatting sqref="I27:I29">
    <cfRule type="cellIs" dxfId="35" priority="9" operator="equal">
      <formula>#REF!</formula>
    </cfRule>
  </conditionalFormatting>
  <conditionalFormatting sqref="I16">
    <cfRule type="cellIs" dxfId="34" priority="8" operator="equal">
      <formula>#REF!</formula>
    </cfRule>
  </conditionalFormatting>
  <conditionalFormatting sqref="I18">
    <cfRule type="cellIs" dxfId="33" priority="6" operator="equal">
      <formula>#REF!</formula>
    </cfRule>
  </conditionalFormatting>
  <conditionalFormatting sqref="I20">
    <cfRule type="cellIs" dxfId="32" priority="5" operator="equal">
      <formula>#REF!</formula>
    </cfRule>
  </conditionalFormatting>
  <conditionalFormatting sqref="I22">
    <cfRule type="cellIs" dxfId="31" priority="4" operator="equal">
      <formula>#REF!</formula>
    </cfRule>
  </conditionalFormatting>
  <conditionalFormatting sqref="I23">
    <cfRule type="cellIs" dxfId="30" priority="3" operator="equal">
      <formula>#REF!</formula>
    </cfRule>
  </conditionalFormatting>
  <conditionalFormatting sqref="I24">
    <cfRule type="cellIs" dxfId="29" priority="2" operator="equal">
      <formula>#REF!</formula>
    </cfRule>
  </conditionalFormatting>
  <pageMargins left="0.25" right="0.25" top="0.75" bottom="0.75" header="0.3" footer="0.3"/>
  <pageSetup paperSize="17" scale="72" fitToHeight="2" orientation="portrait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3"/>
  <sheetViews>
    <sheetView topLeftCell="A10" zoomScale="70" zoomScaleNormal="70" zoomScalePageLayoutView="70" workbookViewId="0">
      <selection activeCell="A25" sqref="A25:O25"/>
    </sheetView>
  </sheetViews>
  <sheetFormatPr defaultColWidth="9.140625" defaultRowHeight="18.75"/>
  <cols>
    <col min="1" max="1" width="7.85546875" style="4" customWidth="1"/>
    <col min="2" max="2" width="8.7109375" style="38" hidden="1" customWidth="1"/>
    <col min="3" max="3" width="6.140625" style="45" bestFit="1" customWidth="1"/>
    <col min="4" max="4" width="6" style="24" customWidth="1"/>
    <col min="5" max="5" width="9.85546875" style="13" bestFit="1" customWidth="1"/>
    <col min="6" max="6" width="22.7109375" style="5" bestFit="1" customWidth="1"/>
    <col min="7" max="7" width="50.140625" style="13" customWidth="1"/>
    <col min="8" max="8" width="5.140625" style="5" bestFit="1" customWidth="1"/>
    <col min="9" max="9" width="11.42578125" style="6" bestFit="1" customWidth="1"/>
    <col min="10" max="11" width="11.140625" style="6" customWidth="1"/>
    <col min="12" max="15" width="11.140625" style="4" customWidth="1"/>
    <col min="16" max="16384" width="9.140625" style="4"/>
  </cols>
  <sheetData>
    <row r="1" spans="1:15" ht="26.25"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s="15" customFormat="1" ht="26.25">
      <c r="B2" s="39"/>
      <c r="C2" s="46"/>
      <c r="D2" s="25"/>
      <c r="E2" s="113" t="s">
        <v>63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s="15" customFormat="1" ht="26.25">
      <c r="B3" s="40"/>
      <c r="C3" s="17"/>
      <c r="D3" s="21"/>
      <c r="E3" s="129" t="s">
        <v>64</v>
      </c>
      <c r="F3" s="113"/>
      <c r="G3" s="113"/>
      <c r="H3" s="113"/>
      <c r="I3" s="113"/>
      <c r="J3" s="113"/>
      <c r="K3" s="113"/>
      <c r="L3" s="131"/>
      <c r="M3" s="131"/>
      <c r="N3" s="131"/>
      <c r="O3" s="131"/>
    </row>
    <row r="4" spans="1:15" s="15" customFormat="1" ht="25.5">
      <c r="B4" s="40"/>
      <c r="C4" s="17"/>
      <c r="D4" s="21"/>
      <c r="E4" s="130"/>
      <c r="F4" s="130"/>
      <c r="G4" s="130"/>
      <c r="H4" s="130"/>
      <c r="I4" s="130"/>
      <c r="J4" s="130"/>
      <c r="K4" s="130"/>
      <c r="L4" s="132"/>
      <c r="M4" s="132"/>
      <c r="N4" s="132"/>
      <c r="O4" s="132"/>
    </row>
    <row r="5" spans="1:15" ht="19.5" thickBot="1">
      <c r="B5" s="41"/>
      <c r="C5" s="5"/>
      <c r="D5" s="23"/>
      <c r="E5" s="4"/>
      <c r="F5" s="4"/>
      <c r="G5" s="4"/>
      <c r="H5" s="4"/>
      <c r="I5" s="4"/>
      <c r="J5" s="4"/>
      <c r="K5" s="4"/>
    </row>
    <row r="6" spans="1:15" s="13" customFormat="1" ht="25.5">
      <c r="B6" s="42"/>
      <c r="C6" s="5"/>
      <c r="D6" s="5"/>
      <c r="E6" s="17"/>
      <c r="F6" s="17"/>
      <c r="G6" s="17"/>
      <c r="H6" s="17"/>
      <c r="I6" s="116" t="s">
        <v>2</v>
      </c>
      <c r="J6" s="117"/>
      <c r="K6" s="118"/>
      <c r="L6" s="126" t="s">
        <v>3</v>
      </c>
      <c r="M6" s="127"/>
      <c r="N6" s="127"/>
      <c r="O6" s="128"/>
    </row>
    <row r="7" spans="1:15" s="13" customFormat="1" ht="25.5">
      <c r="B7" s="42"/>
      <c r="C7" s="5"/>
      <c r="D7" s="5"/>
      <c r="E7" s="17"/>
      <c r="F7" s="17"/>
      <c r="G7" s="17"/>
      <c r="H7" s="17"/>
      <c r="I7" s="119"/>
      <c r="J7" s="120"/>
      <c r="K7" s="121"/>
      <c r="L7" s="125" t="s">
        <v>4</v>
      </c>
      <c r="M7" s="114"/>
      <c r="N7" s="114" t="s">
        <v>5</v>
      </c>
      <c r="O7" s="115"/>
    </row>
    <row r="8" spans="1:15" s="13" customFormat="1" ht="19.5" thickBot="1">
      <c r="B8" s="42"/>
      <c r="C8" s="5"/>
      <c r="D8" s="5"/>
      <c r="F8" s="5"/>
      <c r="H8" s="5"/>
      <c r="I8" s="122"/>
      <c r="J8" s="123"/>
      <c r="K8" s="124"/>
      <c r="L8" s="125">
        <f>+L9+M9</f>
        <v>136700</v>
      </c>
      <c r="M8" s="114"/>
      <c r="N8" s="114">
        <f>+N9+O9</f>
        <v>0</v>
      </c>
      <c r="O8" s="115"/>
    </row>
    <row r="9" spans="1:15" s="13" customFormat="1" ht="19.5" thickBot="1">
      <c r="B9" s="43"/>
      <c r="F9" s="5"/>
      <c r="G9" s="19" t="s">
        <v>6</v>
      </c>
      <c r="H9" s="20"/>
      <c r="I9" s="27">
        <f>SUM(I11:I41)</f>
        <v>136700</v>
      </c>
      <c r="J9" s="28">
        <f>SUM(J11:J41)</f>
        <v>136700</v>
      </c>
      <c r="K9" s="29">
        <f>SUM(K11:K41)</f>
        <v>0</v>
      </c>
      <c r="L9" s="31">
        <f>SUM(L11:L41)</f>
        <v>136700</v>
      </c>
      <c r="M9" s="28">
        <f>SUM(M11:M39)</f>
        <v>0</v>
      </c>
      <c r="N9" s="28">
        <f>SUM(N11:N41)</f>
        <v>0</v>
      </c>
      <c r="O9" s="29">
        <f>SUM(O11:O41)</f>
        <v>0</v>
      </c>
    </row>
    <row r="10" spans="1:15" s="5" customFormat="1" ht="138.75" thickBot="1">
      <c r="A10" s="67" t="s">
        <v>65</v>
      </c>
      <c r="B10" s="62" t="s">
        <v>8</v>
      </c>
      <c r="C10" s="63" t="s">
        <v>66</v>
      </c>
      <c r="D10" s="63" t="s">
        <v>67</v>
      </c>
      <c r="E10" s="64" t="s">
        <v>11</v>
      </c>
      <c r="F10" s="65" t="s">
        <v>12</v>
      </c>
      <c r="G10" s="65" t="s">
        <v>13</v>
      </c>
      <c r="H10" s="66" t="s">
        <v>14</v>
      </c>
      <c r="I10" s="56" t="s">
        <v>6</v>
      </c>
      <c r="J10" s="57" t="s">
        <v>15</v>
      </c>
      <c r="K10" s="58" t="s">
        <v>16</v>
      </c>
      <c r="L10" s="59" t="s">
        <v>15</v>
      </c>
      <c r="M10" s="60" t="s">
        <v>17</v>
      </c>
      <c r="N10" s="60" t="s">
        <v>15</v>
      </c>
      <c r="O10" s="61" t="s">
        <v>17</v>
      </c>
    </row>
    <row r="11" spans="1:15" s="13" customFormat="1" ht="45" customHeight="1">
      <c r="A11" s="87"/>
      <c r="B11" s="86">
        <v>1</v>
      </c>
      <c r="C11" s="85">
        <v>1</v>
      </c>
      <c r="D11" s="85"/>
      <c r="E11" s="7" t="s">
        <v>18</v>
      </c>
      <c r="F11" s="7" t="s">
        <v>19</v>
      </c>
      <c r="G11" s="12" t="s">
        <v>20</v>
      </c>
      <c r="H11" s="50" t="s">
        <v>21</v>
      </c>
      <c r="I11" s="30">
        <v>3200</v>
      </c>
      <c r="J11" s="10">
        <f t="shared" ref="J11:J41" si="0">IF(H11="Y",I11,0)</f>
        <v>3200</v>
      </c>
      <c r="K11" s="51">
        <f t="shared" ref="K11:K41" si="1">IF(H11="N",I11,0)</f>
        <v>0</v>
      </c>
      <c r="L11" s="32">
        <f t="shared" ref="L11:L41" si="2">IF(E11="MK-AR",J11,0)</f>
        <v>3200</v>
      </c>
      <c r="M11" s="16">
        <f t="shared" ref="M11:M41" si="3">IF(E11="MK-AR",K11,0)</f>
        <v>0</v>
      </c>
      <c r="N11" s="16">
        <f t="shared" ref="N11:N41" si="4">IF(E11="MK-OK",J11,0)</f>
        <v>0</v>
      </c>
      <c r="O11" s="18">
        <f t="shared" ref="O11:O41" si="5">IF(E11="MK-OK",K11,0)</f>
        <v>0</v>
      </c>
    </row>
    <row r="12" spans="1:15" s="44" customFormat="1" ht="45" customHeight="1">
      <c r="A12" s="34"/>
      <c r="B12" s="47">
        <v>24</v>
      </c>
      <c r="C12" s="7">
        <v>2</v>
      </c>
      <c r="D12" s="7"/>
      <c r="E12" s="11" t="s">
        <v>18</v>
      </c>
      <c r="F12" s="8" t="s">
        <v>26</v>
      </c>
      <c r="G12" s="12" t="s">
        <v>24</v>
      </c>
      <c r="H12" s="50" t="s">
        <v>21</v>
      </c>
      <c r="I12" s="30">
        <v>24000</v>
      </c>
      <c r="J12" s="10">
        <f t="shared" si="0"/>
        <v>24000</v>
      </c>
      <c r="K12" s="51">
        <f t="shared" si="1"/>
        <v>0</v>
      </c>
      <c r="L12" s="32">
        <f t="shared" si="2"/>
        <v>24000</v>
      </c>
      <c r="M12" s="16">
        <f t="shared" si="3"/>
        <v>0</v>
      </c>
      <c r="N12" s="16">
        <f t="shared" si="4"/>
        <v>0</v>
      </c>
      <c r="O12" s="18">
        <f t="shared" si="5"/>
        <v>0</v>
      </c>
    </row>
    <row r="13" spans="1:15" s="13" customFormat="1" ht="45" customHeight="1">
      <c r="A13" s="34"/>
      <c r="B13" s="47">
        <v>7</v>
      </c>
      <c r="C13" s="7">
        <v>3</v>
      </c>
      <c r="D13" s="7"/>
      <c r="E13" s="35" t="s">
        <v>18</v>
      </c>
      <c r="F13" s="8" t="s">
        <v>29</v>
      </c>
      <c r="G13" s="9" t="s">
        <v>20</v>
      </c>
      <c r="H13" s="49" t="s">
        <v>21</v>
      </c>
      <c r="I13" s="30">
        <v>2000</v>
      </c>
      <c r="J13" s="10">
        <f t="shared" si="0"/>
        <v>2000</v>
      </c>
      <c r="K13" s="51">
        <f t="shared" si="1"/>
        <v>0</v>
      </c>
      <c r="L13" s="32">
        <f t="shared" si="2"/>
        <v>2000</v>
      </c>
      <c r="M13" s="16">
        <f t="shared" si="3"/>
        <v>0</v>
      </c>
      <c r="N13" s="16">
        <f t="shared" si="4"/>
        <v>0</v>
      </c>
      <c r="O13" s="18">
        <f t="shared" si="5"/>
        <v>0</v>
      </c>
    </row>
    <row r="14" spans="1:15" s="13" customFormat="1" ht="45" customHeight="1">
      <c r="A14" s="34"/>
      <c r="B14" s="47">
        <v>3</v>
      </c>
      <c r="C14" s="7">
        <v>4</v>
      </c>
      <c r="D14" s="7"/>
      <c r="E14" s="7" t="s">
        <v>18</v>
      </c>
      <c r="F14" s="8" t="s">
        <v>31</v>
      </c>
      <c r="G14" s="14" t="s">
        <v>32</v>
      </c>
      <c r="H14" s="50" t="s">
        <v>21</v>
      </c>
      <c r="I14" s="30">
        <v>2000</v>
      </c>
      <c r="J14" s="10">
        <f t="shared" si="0"/>
        <v>2000</v>
      </c>
      <c r="K14" s="51">
        <f t="shared" si="1"/>
        <v>0</v>
      </c>
      <c r="L14" s="32">
        <f t="shared" si="2"/>
        <v>2000</v>
      </c>
      <c r="M14" s="16">
        <f t="shared" si="3"/>
        <v>0</v>
      </c>
      <c r="N14" s="16">
        <f t="shared" si="4"/>
        <v>0</v>
      </c>
      <c r="O14" s="18">
        <f t="shared" si="5"/>
        <v>0</v>
      </c>
    </row>
    <row r="15" spans="1:15" s="13" customFormat="1" ht="45" customHeight="1">
      <c r="A15" s="34"/>
      <c r="B15" s="47">
        <v>4</v>
      </c>
      <c r="C15" s="7">
        <v>5</v>
      </c>
      <c r="D15" s="7"/>
      <c r="E15" s="11" t="s">
        <v>18</v>
      </c>
      <c r="F15" s="8" t="s">
        <v>68</v>
      </c>
      <c r="G15" s="12" t="s">
        <v>20</v>
      </c>
      <c r="H15" s="50" t="s">
        <v>21</v>
      </c>
      <c r="I15" s="30">
        <v>6400</v>
      </c>
      <c r="J15" s="10">
        <f t="shared" si="0"/>
        <v>6400</v>
      </c>
      <c r="K15" s="51">
        <f t="shared" si="1"/>
        <v>0</v>
      </c>
      <c r="L15" s="32">
        <f t="shared" si="2"/>
        <v>6400</v>
      </c>
      <c r="M15" s="16">
        <f t="shared" si="3"/>
        <v>0</v>
      </c>
      <c r="N15" s="16">
        <f t="shared" si="4"/>
        <v>0</v>
      </c>
      <c r="O15" s="18">
        <f t="shared" si="5"/>
        <v>0</v>
      </c>
    </row>
    <row r="16" spans="1:15" s="13" customFormat="1" ht="45" customHeight="1">
      <c r="A16" s="34"/>
      <c r="B16" s="47">
        <v>9</v>
      </c>
      <c r="C16" s="7">
        <v>6</v>
      </c>
      <c r="D16" s="7"/>
      <c r="E16" s="7" t="s">
        <v>18</v>
      </c>
      <c r="F16" s="8" t="s">
        <v>36</v>
      </c>
      <c r="G16" s="9" t="s">
        <v>20</v>
      </c>
      <c r="H16" s="50" t="s">
        <v>21</v>
      </c>
      <c r="I16" s="30">
        <v>6400</v>
      </c>
      <c r="J16" s="10">
        <f t="shared" si="0"/>
        <v>6400</v>
      </c>
      <c r="K16" s="51">
        <f t="shared" si="1"/>
        <v>0</v>
      </c>
      <c r="L16" s="32">
        <f t="shared" si="2"/>
        <v>6400</v>
      </c>
      <c r="M16" s="16">
        <f t="shared" si="3"/>
        <v>0</v>
      </c>
      <c r="N16" s="16">
        <f t="shared" si="4"/>
        <v>0</v>
      </c>
      <c r="O16" s="18">
        <f t="shared" si="5"/>
        <v>0</v>
      </c>
    </row>
    <row r="17" spans="1:15" ht="45" customHeight="1">
      <c r="A17" s="34"/>
      <c r="B17" s="48"/>
      <c r="C17" s="7">
        <v>7</v>
      </c>
      <c r="D17" s="36"/>
      <c r="E17" s="35" t="s">
        <v>18</v>
      </c>
      <c r="F17" s="8" t="s">
        <v>69</v>
      </c>
      <c r="G17" s="9" t="s">
        <v>20</v>
      </c>
      <c r="H17" s="49" t="s">
        <v>70</v>
      </c>
      <c r="I17" s="30">
        <v>6400</v>
      </c>
      <c r="J17" s="10">
        <f t="shared" si="0"/>
        <v>6400</v>
      </c>
      <c r="K17" s="51">
        <f t="shared" si="1"/>
        <v>0</v>
      </c>
      <c r="L17" s="32">
        <f t="shared" si="2"/>
        <v>6400</v>
      </c>
      <c r="M17" s="16">
        <f t="shared" si="3"/>
        <v>0</v>
      </c>
      <c r="N17" s="16">
        <f t="shared" si="4"/>
        <v>0</v>
      </c>
      <c r="O17" s="18">
        <f t="shared" si="5"/>
        <v>0</v>
      </c>
    </row>
    <row r="18" spans="1:15" s="13" customFormat="1" ht="45" customHeight="1">
      <c r="A18" s="34"/>
      <c r="B18" s="47">
        <v>5</v>
      </c>
      <c r="C18" s="7">
        <v>8</v>
      </c>
      <c r="D18" s="7"/>
      <c r="E18" s="7" t="s">
        <v>18</v>
      </c>
      <c r="F18" s="8" t="s">
        <v>40</v>
      </c>
      <c r="G18" s="12" t="s">
        <v>71</v>
      </c>
      <c r="H18" s="49" t="s">
        <v>21</v>
      </c>
      <c r="I18" s="30">
        <v>4000</v>
      </c>
      <c r="J18" s="10">
        <f t="shared" si="0"/>
        <v>4000</v>
      </c>
      <c r="K18" s="51">
        <f t="shared" si="1"/>
        <v>0</v>
      </c>
      <c r="L18" s="32">
        <f t="shared" si="2"/>
        <v>4000</v>
      </c>
      <c r="M18" s="16">
        <f t="shared" si="3"/>
        <v>0</v>
      </c>
      <c r="N18" s="16">
        <f t="shared" si="4"/>
        <v>0</v>
      </c>
      <c r="O18" s="18">
        <f t="shared" si="5"/>
        <v>0</v>
      </c>
    </row>
    <row r="19" spans="1:15" s="13" customFormat="1" ht="45" customHeight="1">
      <c r="A19" s="34"/>
      <c r="B19" s="47">
        <v>8</v>
      </c>
      <c r="C19" s="7">
        <v>9</v>
      </c>
      <c r="D19" s="7"/>
      <c r="E19" s="35" t="s">
        <v>18</v>
      </c>
      <c r="F19" s="7" t="s">
        <v>72</v>
      </c>
      <c r="G19" s="12" t="s">
        <v>20</v>
      </c>
      <c r="H19" s="49" t="s">
        <v>21</v>
      </c>
      <c r="I19" s="30">
        <v>6400</v>
      </c>
      <c r="J19" s="10">
        <f t="shared" si="0"/>
        <v>6400</v>
      </c>
      <c r="K19" s="51">
        <f t="shared" si="1"/>
        <v>0</v>
      </c>
      <c r="L19" s="32">
        <f t="shared" si="2"/>
        <v>6400</v>
      </c>
      <c r="M19" s="16">
        <f t="shared" si="3"/>
        <v>0</v>
      </c>
      <c r="N19" s="16">
        <f t="shared" si="4"/>
        <v>0</v>
      </c>
      <c r="O19" s="18">
        <f t="shared" si="5"/>
        <v>0</v>
      </c>
    </row>
    <row r="20" spans="1:15" s="13" customFormat="1" ht="45" customHeight="1">
      <c r="A20" s="34"/>
      <c r="B20" s="47">
        <v>12</v>
      </c>
      <c r="C20" s="7">
        <v>10</v>
      </c>
      <c r="D20" s="7"/>
      <c r="E20" s="7" t="s">
        <v>18</v>
      </c>
      <c r="F20" s="8" t="s">
        <v>47</v>
      </c>
      <c r="G20" s="12" t="s">
        <v>73</v>
      </c>
      <c r="H20" s="50" t="s">
        <v>21</v>
      </c>
      <c r="I20" s="30">
        <v>3200</v>
      </c>
      <c r="J20" s="10">
        <f t="shared" si="0"/>
        <v>3200</v>
      </c>
      <c r="K20" s="51">
        <f t="shared" si="1"/>
        <v>0</v>
      </c>
      <c r="L20" s="32">
        <f t="shared" si="2"/>
        <v>3200</v>
      </c>
      <c r="M20" s="16">
        <f t="shared" si="3"/>
        <v>0</v>
      </c>
      <c r="N20" s="16">
        <f t="shared" si="4"/>
        <v>0</v>
      </c>
      <c r="O20" s="18">
        <f t="shared" si="5"/>
        <v>0</v>
      </c>
    </row>
    <row r="21" spans="1:15" s="13" customFormat="1" ht="45" customHeight="1">
      <c r="A21" s="34"/>
      <c r="B21" s="47"/>
      <c r="C21" s="7">
        <v>11</v>
      </c>
      <c r="D21" s="7"/>
      <c r="E21" s="7" t="s">
        <v>18</v>
      </c>
      <c r="F21" s="7" t="s">
        <v>29</v>
      </c>
      <c r="G21" s="12" t="s">
        <v>49</v>
      </c>
      <c r="H21" s="49" t="s">
        <v>21</v>
      </c>
      <c r="I21" s="30">
        <v>4200</v>
      </c>
      <c r="J21" s="10">
        <f t="shared" si="0"/>
        <v>4200</v>
      </c>
      <c r="K21" s="51">
        <f t="shared" si="1"/>
        <v>0</v>
      </c>
      <c r="L21" s="32">
        <f t="shared" si="2"/>
        <v>4200</v>
      </c>
      <c r="M21" s="16">
        <f t="shared" si="3"/>
        <v>0</v>
      </c>
      <c r="N21" s="16">
        <f t="shared" si="4"/>
        <v>0</v>
      </c>
      <c r="O21" s="18">
        <f t="shared" si="5"/>
        <v>0</v>
      </c>
    </row>
    <row r="22" spans="1:15" s="13" customFormat="1" ht="45" customHeight="1">
      <c r="A22" s="34"/>
      <c r="B22" s="47">
        <v>10</v>
      </c>
      <c r="C22" s="7">
        <v>12</v>
      </c>
      <c r="D22" s="7"/>
      <c r="E22" s="7" t="s">
        <v>18</v>
      </c>
      <c r="F22" s="8" t="s">
        <v>52</v>
      </c>
      <c r="G22" s="9" t="s">
        <v>53</v>
      </c>
      <c r="H22" s="50" t="s">
        <v>21</v>
      </c>
      <c r="I22" s="30">
        <v>3800</v>
      </c>
      <c r="J22" s="10">
        <f t="shared" si="0"/>
        <v>3800</v>
      </c>
      <c r="K22" s="51">
        <f t="shared" si="1"/>
        <v>0</v>
      </c>
      <c r="L22" s="32">
        <f t="shared" si="2"/>
        <v>3800</v>
      </c>
      <c r="M22" s="16">
        <f t="shared" si="3"/>
        <v>0</v>
      </c>
      <c r="N22" s="16">
        <f t="shared" si="4"/>
        <v>0</v>
      </c>
      <c r="O22" s="18">
        <f t="shared" si="5"/>
        <v>0</v>
      </c>
    </row>
    <row r="23" spans="1:15" s="13" customFormat="1" ht="45" customHeight="1">
      <c r="A23" s="34"/>
      <c r="B23" s="47">
        <v>19</v>
      </c>
      <c r="C23" s="7">
        <v>13</v>
      </c>
      <c r="D23" s="7"/>
      <c r="E23" s="7" t="s">
        <v>18</v>
      </c>
      <c r="F23" s="11" t="s">
        <v>56</v>
      </c>
      <c r="G23" s="14" t="s">
        <v>57</v>
      </c>
      <c r="H23" s="49" t="s">
        <v>21</v>
      </c>
      <c r="I23" s="30">
        <v>10000</v>
      </c>
      <c r="J23" s="10">
        <f t="shared" si="0"/>
        <v>10000</v>
      </c>
      <c r="K23" s="51">
        <f t="shared" si="1"/>
        <v>0</v>
      </c>
      <c r="L23" s="32">
        <f t="shared" si="2"/>
        <v>10000</v>
      </c>
      <c r="M23" s="16">
        <f t="shared" si="3"/>
        <v>0</v>
      </c>
      <c r="N23" s="16">
        <f t="shared" si="4"/>
        <v>0</v>
      </c>
      <c r="O23" s="18">
        <f t="shared" si="5"/>
        <v>0</v>
      </c>
    </row>
    <row r="24" spans="1:15" s="13" customFormat="1" ht="45" customHeight="1">
      <c r="A24" s="34"/>
      <c r="B24" s="47"/>
      <c r="C24" s="7">
        <v>14</v>
      </c>
      <c r="D24" s="7"/>
      <c r="E24" s="7" t="s">
        <v>18</v>
      </c>
      <c r="F24" s="7" t="s">
        <v>59</v>
      </c>
      <c r="G24" s="12" t="s">
        <v>60</v>
      </c>
      <c r="H24" s="50" t="s">
        <v>21</v>
      </c>
      <c r="I24" s="30">
        <v>10000</v>
      </c>
      <c r="J24" s="10">
        <f t="shared" si="0"/>
        <v>10000</v>
      </c>
      <c r="K24" s="51">
        <f t="shared" si="1"/>
        <v>0</v>
      </c>
      <c r="L24" s="32">
        <f t="shared" si="2"/>
        <v>10000</v>
      </c>
      <c r="M24" s="16">
        <f t="shared" si="3"/>
        <v>0</v>
      </c>
      <c r="N24" s="16">
        <f t="shared" si="4"/>
        <v>0</v>
      </c>
      <c r="O24" s="18">
        <f t="shared" si="5"/>
        <v>0</v>
      </c>
    </row>
    <row r="25" spans="1:15" s="13" customFormat="1" ht="45" customHeight="1">
      <c r="A25" s="34"/>
      <c r="B25" s="47">
        <v>14</v>
      </c>
      <c r="C25" s="7">
        <v>15</v>
      </c>
      <c r="D25" s="7"/>
      <c r="E25" s="7" t="s">
        <v>18</v>
      </c>
      <c r="F25" s="7" t="s">
        <v>74</v>
      </c>
      <c r="G25" s="12" t="s">
        <v>57</v>
      </c>
      <c r="H25" s="50" t="s">
        <v>21</v>
      </c>
      <c r="I25" s="30">
        <v>200</v>
      </c>
      <c r="J25" s="10">
        <f t="shared" si="0"/>
        <v>200</v>
      </c>
      <c r="K25" s="51">
        <f t="shared" si="1"/>
        <v>0</v>
      </c>
      <c r="L25" s="32">
        <f t="shared" si="2"/>
        <v>200</v>
      </c>
      <c r="M25" s="16">
        <f t="shared" si="3"/>
        <v>0</v>
      </c>
      <c r="N25" s="16">
        <f t="shared" si="4"/>
        <v>0</v>
      </c>
      <c r="O25" s="18">
        <f t="shared" si="5"/>
        <v>0</v>
      </c>
    </row>
    <row r="26" spans="1:15" s="13" customFormat="1" ht="45" customHeight="1">
      <c r="A26" s="34"/>
      <c r="B26" s="47">
        <v>15</v>
      </c>
      <c r="C26" s="7">
        <v>16</v>
      </c>
      <c r="D26" s="7"/>
      <c r="E26" s="7" t="s">
        <v>18</v>
      </c>
      <c r="F26" s="8" t="s">
        <v>75</v>
      </c>
      <c r="G26" s="9" t="s">
        <v>24</v>
      </c>
      <c r="H26" s="50" t="s">
        <v>21</v>
      </c>
      <c r="I26" s="30">
        <v>14000</v>
      </c>
      <c r="J26" s="10">
        <f t="shared" si="0"/>
        <v>14000</v>
      </c>
      <c r="K26" s="51">
        <f t="shared" si="1"/>
        <v>0</v>
      </c>
      <c r="L26" s="32">
        <f t="shared" si="2"/>
        <v>14000</v>
      </c>
      <c r="M26" s="16">
        <f t="shared" si="3"/>
        <v>0</v>
      </c>
      <c r="N26" s="16">
        <f t="shared" si="4"/>
        <v>0</v>
      </c>
      <c r="O26" s="18">
        <f t="shared" si="5"/>
        <v>0</v>
      </c>
    </row>
    <row r="27" spans="1:15" ht="45" customHeight="1">
      <c r="A27" s="34"/>
      <c r="B27" s="48"/>
      <c r="C27" s="7">
        <v>17</v>
      </c>
      <c r="D27" s="36"/>
      <c r="E27" s="7" t="s">
        <v>18</v>
      </c>
      <c r="F27" s="8" t="s">
        <v>29</v>
      </c>
      <c r="G27" s="9" t="s">
        <v>76</v>
      </c>
      <c r="H27" s="50" t="s">
        <v>21</v>
      </c>
      <c r="I27" s="30">
        <v>500</v>
      </c>
      <c r="J27" s="10">
        <f t="shared" si="0"/>
        <v>500</v>
      </c>
      <c r="K27" s="51">
        <f t="shared" si="1"/>
        <v>0</v>
      </c>
      <c r="L27" s="32">
        <f t="shared" si="2"/>
        <v>500</v>
      </c>
      <c r="M27" s="16">
        <f t="shared" si="3"/>
        <v>0</v>
      </c>
      <c r="N27" s="16">
        <f t="shared" si="4"/>
        <v>0</v>
      </c>
      <c r="O27" s="18">
        <f t="shared" si="5"/>
        <v>0</v>
      </c>
    </row>
    <row r="28" spans="1:15" s="13" customFormat="1" ht="45" customHeight="1">
      <c r="A28" s="34"/>
      <c r="B28" s="47">
        <v>30</v>
      </c>
      <c r="C28" s="7">
        <v>18</v>
      </c>
      <c r="D28" s="7"/>
      <c r="E28" s="84" t="s">
        <v>18</v>
      </c>
      <c r="F28" s="83" t="s">
        <v>77</v>
      </c>
      <c r="G28" s="12" t="s">
        <v>24</v>
      </c>
      <c r="H28" s="82" t="s">
        <v>21</v>
      </c>
      <c r="I28" s="81">
        <v>30000</v>
      </c>
      <c r="J28" s="10">
        <f t="shared" si="0"/>
        <v>30000</v>
      </c>
      <c r="K28" s="51">
        <f t="shared" si="1"/>
        <v>0</v>
      </c>
      <c r="L28" s="32">
        <f t="shared" si="2"/>
        <v>30000</v>
      </c>
      <c r="M28" s="16">
        <f t="shared" si="3"/>
        <v>0</v>
      </c>
      <c r="N28" s="16">
        <f t="shared" si="4"/>
        <v>0</v>
      </c>
      <c r="O28" s="18">
        <f t="shared" si="5"/>
        <v>0</v>
      </c>
    </row>
    <row r="29" spans="1:15" s="13" customFormat="1" ht="45" customHeight="1">
      <c r="A29" s="34"/>
      <c r="B29" s="47">
        <v>22</v>
      </c>
      <c r="C29" s="7"/>
      <c r="D29" s="7"/>
      <c r="E29" s="7"/>
      <c r="F29" s="8"/>
      <c r="G29" s="12"/>
      <c r="H29" s="50"/>
      <c r="I29" s="30"/>
      <c r="J29" s="10">
        <f t="shared" si="0"/>
        <v>0</v>
      </c>
      <c r="K29" s="51">
        <f t="shared" si="1"/>
        <v>0</v>
      </c>
      <c r="L29" s="32">
        <f t="shared" si="2"/>
        <v>0</v>
      </c>
      <c r="M29" s="16">
        <f t="shared" si="3"/>
        <v>0</v>
      </c>
      <c r="N29" s="16">
        <f t="shared" si="4"/>
        <v>0</v>
      </c>
      <c r="O29" s="18">
        <f t="shared" si="5"/>
        <v>0</v>
      </c>
    </row>
    <row r="30" spans="1:15" s="13" customFormat="1" ht="45" customHeight="1">
      <c r="A30" s="34"/>
      <c r="B30" s="47">
        <v>28</v>
      </c>
      <c r="C30" s="7"/>
      <c r="D30" s="7"/>
      <c r="E30" s="7"/>
      <c r="F30" s="7"/>
      <c r="G30" s="14"/>
      <c r="H30" s="50"/>
      <c r="I30" s="30"/>
      <c r="J30" s="10">
        <f t="shared" si="0"/>
        <v>0</v>
      </c>
      <c r="K30" s="51">
        <f t="shared" si="1"/>
        <v>0</v>
      </c>
      <c r="L30" s="32">
        <f t="shared" si="2"/>
        <v>0</v>
      </c>
      <c r="M30" s="16">
        <f t="shared" si="3"/>
        <v>0</v>
      </c>
      <c r="N30" s="16">
        <f t="shared" si="4"/>
        <v>0</v>
      </c>
      <c r="O30" s="18">
        <f t="shared" si="5"/>
        <v>0</v>
      </c>
    </row>
    <row r="31" spans="1:15" s="13" customFormat="1" ht="62.25" customHeight="1">
      <c r="A31" s="34"/>
      <c r="B31" s="47">
        <v>25</v>
      </c>
      <c r="C31" s="7"/>
      <c r="D31" s="7"/>
      <c r="E31" s="7"/>
      <c r="F31" s="8"/>
      <c r="G31" s="9"/>
      <c r="H31" s="50"/>
      <c r="I31" s="30"/>
      <c r="J31" s="10">
        <f t="shared" si="0"/>
        <v>0</v>
      </c>
      <c r="K31" s="51">
        <f t="shared" si="1"/>
        <v>0</v>
      </c>
      <c r="L31" s="32">
        <f t="shared" si="2"/>
        <v>0</v>
      </c>
      <c r="M31" s="16">
        <f t="shared" si="3"/>
        <v>0</v>
      </c>
      <c r="N31" s="16">
        <f t="shared" si="4"/>
        <v>0</v>
      </c>
      <c r="O31" s="18">
        <f t="shared" si="5"/>
        <v>0</v>
      </c>
    </row>
    <row r="32" spans="1:15" ht="33" customHeight="1">
      <c r="A32" s="34"/>
      <c r="B32" s="48">
        <v>32</v>
      </c>
      <c r="C32" s="7"/>
      <c r="D32" s="36"/>
      <c r="E32" s="35"/>
      <c r="F32" s="7"/>
      <c r="G32" s="12"/>
      <c r="H32" s="49"/>
      <c r="I32" s="30"/>
      <c r="J32" s="10">
        <f t="shared" si="0"/>
        <v>0</v>
      </c>
      <c r="K32" s="51">
        <f t="shared" si="1"/>
        <v>0</v>
      </c>
      <c r="L32" s="32">
        <f t="shared" si="2"/>
        <v>0</v>
      </c>
      <c r="M32" s="16">
        <f t="shared" si="3"/>
        <v>0</v>
      </c>
      <c r="N32" s="16">
        <f t="shared" si="4"/>
        <v>0</v>
      </c>
      <c r="O32" s="18">
        <f t="shared" si="5"/>
        <v>0</v>
      </c>
    </row>
    <row r="33" spans="1:15" s="13" customFormat="1" ht="45" customHeight="1">
      <c r="A33" s="34"/>
      <c r="B33" s="47">
        <v>27</v>
      </c>
      <c r="C33" s="7"/>
      <c r="D33" s="7"/>
      <c r="E33" s="7"/>
      <c r="F33" s="8"/>
      <c r="G33" s="9"/>
      <c r="H33" s="49"/>
      <c r="I33" s="30"/>
      <c r="J33" s="10">
        <f t="shared" si="0"/>
        <v>0</v>
      </c>
      <c r="K33" s="51">
        <f t="shared" si="1"/>
        <v>0</v>
      </c>
      <c r="L33" s="32">
        <f t="shared" si="2"/>
        <v>0</v>
      </c>
      <c r="M33" s="16">
        <f t="shared" si="3"/>
        <v>0</v>
      </c>
      <c r="N33" s="16">
        <f t="shared" si="4"/>
        <v>0</v>
      </c>
      <c r="O33" s="18">
        <f t="shared" si="5"/>
        <v>0</v>
      </c>
    </row>
    <row r="34" spans="1:15" ht="40.5" customHeight="1">
      <c r="A34" s="34"/>
      <c r="B34" s="48">
        <v>29</v>
      </c>
      <c r="C34" s="7"/>
      <c r="D34" s="36"/>
      <c r="E34" s="35"/>
      <c r="F34" s="8"/>
      <c r="G34" s="9"/>
      <c r="H34" s="49"/>
      <c r="I34" s="30"/>
      <c r="J34" s="10">
        <f t="shared" si="0"/>
        <v>0</v>
      </c>
      <c r="K34" s="51">
        <f t="shared" si="1"/>
        <v>0</v>
      </c>
      <c r="L34" s="32">
        <f t="shared" si="2"/>
        <v>0</v>
      </c>
      <c r="M34" s="16">
        <f t="shared" si="3"/>
        <v>0</v>
      </c>
      <c r="N34" s="16">
        <f t="shared" si="4"/>
        <v>0</v>
      </c>
      <c r="O34" s="18">
        <f t="shared" si="5"/>
        <v>0</v>
      </c>
    </row>
    <row r="35" spans="1:15" ht="45" customHeight="1">
      <c r="A35" s="34"/>
      <c r="B35" s="48">
        <v>26</v>
      </c>
      <c r="C35" s="7"/>
      <c r="D35" s="36"/>
      <c r="E35" s="35"/>
      <c r="F35" s="7"/>
      <c r="G35" s="12"/>
      <c r="H35" s="49"/>
      <c r="I35" s="30"/>
      <c r="J35" s="10">
        <f t="shared" si="0"/>
        <v>0</v>
      </c>
      <c r="K35" s="51">
        <f t="shared" si="1"/>
        <v>0</v>
      </c>
      <c r="L35" s="32">
        <f t="shared" si="2"/>
        <v>0</v>
      </c>
      <c r="M35" s="16">
        <f t="shared" si="3"/>
        <v>0</v>
      </c>
      <c r="N35" s="16">
        <f t="shared" si="4"/>
        <v>0</v>
      </c>
      <c r="O35" s="18">
        <f t="shared" si="5"/>
        <v>0</v>
      </c>
    </row>
    <row r="36" spans="1:15" s="13" customFormat="1" ht="45" customHeight="1">
      <c r="A36" s="34"/>
      <c r="B36" s="47">
        <v>31</v>
      </c>
      <c r="C36" s="7"/>
      <c r="D36" s="7"/>
      <c r="E36" s="7"/>
      <c r="F36" s="8"/>
      <c r="G36" s="9"/>
      <c r="H36" s="50"/>
      <c r="I36" s="30"/>
      <c r="J36" s="10">
        <f t="shared" si="0"/>
        <v>0</v>
      </c>
      <c r="K36" s="51">
        <f t="shared" si="1"/>
        <v>0</v>
      </c>
      <c r="L36" s="32">
        <f t="shared" si="2"/>
        <v>0</v>
      </c>
      <c r="M36" s="16">
        <f t="shared" si="3"/>
        <v>0</v>
      </c>
      <c r="N36" s="16">
        <f t="shared" si="4"/>
        <v>0</v>
      </c>
      <c r="O36" s="18">
        <f t="shared" si="5"/>
        <v>0</v>
      </c>
    </row>
    <row r="37" spans="1:15" s="13" customFormat="1" ht="45" customHeight="1">
      <c r="A37" s="34"/>
      <c r="B37" s="47">
        <v>35</v>
      </c>
      <c r="C37" s="7"/>
      <c r="D37" s="7"/>
      <c r="E37" s="7"/>
      <c r="F37" s="8"/>
      <c r="G37" s="9"/>
      <c r="H37" s="50"/>
      <c r="I37" s="30"/>
      <c r="J37" s="10">
        <f t="shared" si="0"/>
        <v>0</v>
      </c>
      <c r="K37" s="51">
        <f t="shared" si="1"/>
        <v>0</v>
      </c>
      <c r="L37" s="32">
        <f t="shared" si="2"/>
        <v>0</v>
      </c>
      <c r="M37" s="16">
        <f t="shared" si="3"/>
        <v>0</v>
      </c>
      <c r="N37" s="16">
        <f t="shared" si="4"/>
        <v>0</v>
      </c>
      <c r="O37" s="18">
        <f t="shared" si="5"/>
        <v>0</v>
      </c>
    </row>
    <row r="38" spans="1:15" ht="42" customHeight="1">
      <c r="A38" s="34"/>
      <c r="B38" s="48">
        <v>33</v>
      </c>
      <c r="C38" s="7"/>
      <c r="D38" s="36"/>
      <c r="E38" s="35"/>
      <c r="F38" s="7"/>
      <c r="G38" s="12"/>
      <c r="H38" s="49"/>
      <c r="I38" s="30"/>
      <c r="J38" s="10">
        <f t="shared" si="0"/>
        <v>0</v>
      </c>
      <c r="K38" s="51">
        <f t="shared" si="1"/>
        <v>0</v>
      </c>
      <c r="L38" s="32">
        <f t="shared" si="2"/>
        <v>0</v>
      </c>
      <c r="M38" s="16">
        <f t="shared" si="3"/>
        <v>0</v>
      </c>
      <c r="N38" s="16">
        <f t="shared" si="4"/>
        <v>0</v>
      </c>
      <c r="O38" s="18">
        <f t="shared" si="5"/>
        <v>0</v>
      </c>
    </row>
    <row r="39" spans="1:15" s="13" customFormat="1" ht="45" customHeight="1">
      <c r="A39" s="34"/>
      <c r="B39" s="47">
        <v>11</v>
      </c>
      <c r="C39" s="7"/>
      <c r="D39" s="7"/>
      <c r="E39" s="7"/>
      <c r="F39" s="7"/>
      <c r="G39" s="12"/>
      <c r="H39" s="50"/>
      <c r="I39" s="30"/>
      <c r="J39" s="10">
        <f t="shared" si="0"/>
        <v>0</v>
      </c>
      <c r="K39" s="51">
        <f t="shared" si="1"/>
        <v>0</v>
      </c>
      <c r="L39" s="32">
        <f t="shared" si="2"/>
        <v>0</v>
      </c>
      <c r="M39" s="16">
        <f t="shared" si="3"/>
        <v>0</v>
      </c>
      <c r="N39" s="16">
        <f t="shared" si="4"/>
        <v>0</v>
      </c>
      <c r="O39" s="18">
        <f t="shared" si="5"/>
        <v>0</v>
      </c>
    </row>
    <row r="40" spans="1:15" s="13" customFormat="1" ht="45" customHeight="1">
      <c r="A40" s="80"/>
      <c r="B40" s="79"/>
      <c r="C40" s="78"/>
      <c r="D40" s="78"/>
      <c r="E40" s="7"/>
      <c r="F40" s="7"/>
      <c r="G40" s="12"/>
      <c r="H40" s="50"/>
      <c r="I40" s="30"/>
      <c r="J40" s="10">
        <f t="shared" si="0"/>
        <v>0</v>
      </c>
      <c r="K40" s="51">
        <f t="shared" si="1"/>
        <v>0</v>
      </c>
      <c r="L40" s="32">
        <f t="shared" si="2"/>
        <v>0</v>
      </c>
      <c r="M40" s="16">
        <f t="shared" si="3"/>
        <v>0</v>
      </c>
      <c r="N40" s="16">
        <f t="shared" si="4"/>
        <v>0</v>
      </c>
      <c r="O40" s="18">
        <f t="shared" si="5"/>
        <v>0</v>
      </c>
    </row>
    <row r="41" spans="1:15" s="13" customFormat="1" ht="45" customHeight="1" thickBot="1">
      <c r="A41" s="77"/>
      <c r="B41" s="76">
        <v>20</v>
      </c>
      <c r="C41" s="75"/>
      <c r="D41" s="75"/>
      <c r="E41" s="75"/>
      <c r="F41" s="74"/>
      <c r="G41" s="73"/>
      <c r="H41" s="72"/>
      <c r="I41" s="71"/>
      <c r="J41" s="37">
        <f t="shared" si="0"/>
        <v>0</v>
      </c>
      <c r="K41" s="53">
        <f t="shared" si="1"/>
        <v>0</v>
      </c>
      <c r="L41" s="70">
        <f t="shared" si="2"/>
        <v>0</v>
      </c>
      <c r="M41" s="69">
        <f t="shared" si="3"/>
        <v>0</v>
      </c>
      <c r="N41" s="69">
        <f t="shared" si="4"/>
        <v>0</v>
      </c>
      <c r="O41" s="68">
        <f t="shared" si="5"/>
        <v>0</v>
      </c>
    </row>
    <row r="42" spans="1:15">
      <c r="E42" s="44"/>
      <c r="F42" s="26"/>
      <c r="G42" s="22"/>
    </row>
    <row r="43" spans="1:15" ht="17.25" customHeight="1">
      <c r="F43" s="26"/>
      <c r="G43" s="22"/>
    </row>
  </sheetData>
  <autoFilter ref="E10:P41" xr:uid="{00000000-0009-0000-0000-000001000000}"/>
  <mergeCells count="10">
    <mergeCell ref="E1:O1"/>
    <mergeCell ref="E2:O2"/>
    <mergeCell ref="N7:O7"/>
    <mergeCell ref="N8:O8"/>
    <mergeCell ref="I6:K8"/>
    <mergeCell ref="L7:M7"/>
    <mergeCell ref="L8:M8"/>
    <mergeCell ref="L6:O6"/>
    <mergeCell ref="E3:O3"/>
    <mergeCell ref="E4:O4"/>
  </mergeCells>
  <conditionalFormatting sqref="I18 I36 I41 I20 I16 I29 I31">
    <cfRule type="cellIs" dxfId="28" priority="14" operator="equal">
      <formula>#REF!</formula>
    </cfRule>
  </conditionalFormatting>
  <conditionalFormatting sqref="I37 I33">
    <cfRule type="cellIs" dxfId="27" priority="13" operator="equal">
      <formula>#REF!</formula>
    </cfRule>
  </conditionalFormatting>
  <conditionalFormatting sqref="I28">
    <cfRule type="cellIs" dxfId="26" priority="12" operator="equal">
      <formula>#REF!</formula>
    </cfRule>
  </conditionalFormatting>
  <conditionalFormatting sqref="I30">
    <cfRule type="cellIs" dxfId="25" priority="11" operator="equal">
      <formula>#REF!</formula>
    </cfRule>
  </conditionalFormatting>
  <conditionalFormatting sqref="I17">
    <cfRule type="cellIs" dxfId="24" priority="10" operator="equal">
      <formula>#REF!</formula>
    </cfRule>
  </conditionalFormatting>
  <conditionalFormatting sqref="I11">
    <cfRule type="cellIs" dxfId="23" priority="9" operator="equal">
      <formula>#REF!</formula>
    </cfRule>
  </conditionalFormatting>
  <conditionalFormatting sqref="I12">
    <cfRule type="cellIs" dxfId="22" priority="8" operator="equal">
      <formula>#REF!</formula>
    </cfRule>
  </conditionalFormatting>
  <conditionalFormatting sqref="I13">
    <cfRule type="cellIs" dxfId="21" priority="7" operator="equal">
      <formula>#REF!</formula>
    </cfRule>
  </conditionalFormatting>
  <conditionalFormatting sqref="I14">
    <cfRule type="cellIs" dxfId="20" priority="6" operator="equal">
      <formula>#REF!</formula>
    </cfRule>
  </conditionalFormatting>
  <conditionalFormatting sqref="I15">
    <cfRule type="cellIs" dxfId="19" priority="5" operator="equal">
      <formula>#REF!</formula>
    </cfRule>
  </conditionalFormatting>
  <conditionalFormatting sqref="I22">
    <cfRule type="cellIs" dxfId="18" priority="4" operator="equal">
      <formula>#REF!</formula>
    </cfRule>
  </conditionalFormatting>
  <conditionalFormatting sqref="I23">
    <cfRule type="cellIs" dxfId="17" priority="3" operator="equal">
      <formula>#REF!</formula>
    </cfRule>
  </conditionalFormatting>
  <conditionalFormatting sqref="I26">
    <cfRule type="cellIs" dxfId="16" priority="2" operator="equal">
      <formula>#REF!</formula>
    </cfRule>
  </conditionalFormatting>
  <conditionalFormatting sqref="I27">
    <cfRule type="cellIs" dxfId="15" priority="1" operator="equal">
      <formula>#REF!</formula>
    </cfRule>
  </conditionalFormatting>
  <pageMargins left="0.25" right="0.25" top="0.75" bottom="0.75" header="0.3" footer="0.3"/>
  <pageSetup paperSize="17" scale="72" fitToHeight="2" orientation="portrait" r:id="rId1"/>
  <headerFooter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7"/>
  <sheetViews>
    <sheetView topLeftCell="A4" zoomScale="70" zoomScaleNormal="70" zoomScalePageLayoutView="70" workbookViewId="0">
      <selection activeCell="W17" sqref="W17"/>
    </sheetView>
  </sheetViews>
  <sheetFormatPr defaultColWidth="9.140625" defaultRowHeight="18.75"/>
  <cols>
    <col min="1" max="1" width="7.85546875" style="4" customWidth="1"/>
    <col min="2" max="2" width="8.7109375" style="38" hidden="1" customWidth="1"/>
    <col min="3" max="3" width="6.140625" style="45" bestFit="1" customWidth="1"/>
    <col min="4" max="4" width="6" style="24" customWidth="1"/>
    <col min="5" max="5" width="9.85546875" style="13" bestFit="1" customWidth="1"/>
    <col min="6" max="6" width="22.7109375" style="5" bestFit="1" customWidth="1"/>
    <col min="7" max="7" width="50.140625" style="13" customWidth="1"/>
    <col min="8" max="8" width="5.140625" style="5" bestFit="1" customWidth="1"/>
    <col min="9" max="9" width="11.42578125" style="6" bestFit="1" customWidth="1"/>
    <col min="10" max="11" width="11.140625" style="6" customWidth="1"/>
    <col min="12" max="15" width="11.140625" style="4" customWidth="1"/>
    <col min="16" max="16384" width="9.140625" style="4"/>
  </cols>
  <sheetData>
    <row r="1" spans="1:15" ht="26.25"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s="15" customFormat="1" ht="26.25">
      <c r="B2" s="39"/>
      <c r="C2" s="46"/>
      <c r="D2" s="25"/>
      <c r="E2" s="113" t="s">
        <v>0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s="15" customFormat="1" ht="26.25">
      <c r="B3" s="40"/>
      <c r="C3" s="17"/>
      <c r="D3" s="21"/>
      <c r="E3" s="129" t="s">
        <v>78</v>
      </c>
      <c r="F3" s="113"/>
      <c r="G3" s="113"/>
      <c r="H3" s="113"/>
      <c r="I3" s="113"/>
      <c r="J3" s="113"/>
      <c r="K3" s="113"/>
      <c r="L3" s="131"/>
      <c r="M3" s="131"/>
      <c r="N3" s="131"/>
      <c r="O3" s="131"/>
    </row>
    <row r="4" spans="1:15" s="15" customFormat="1" ht="25.5">
      <c r="B4" s="40"/>
      <c r="C4" s="17"/>
      <c r="D4" s="21"/>
      <c r="E4" s="130"/>
      <c r="F4" s="130"/>
      <c r="G4" s="130"/>
      <c r="H4" s="130"/>
      <c r="I4" s="130"/>
      <c r="J4" s="130"/>
      <c r="K4" s="130"/>
      <c r="L4" s="132"/>
      <c r="M4" s="132"/>
      <c r="N4" s="132"/>
      <c r="O4" s="132"/>
    </row>
    <row r="5" spans="1:15" ht="19.5" thickBot="1">
      <c r="B5" s="41"/>
      <c r="C5" s="5"/>
      <c r="D5" s="23"/>
      <c r="E5" s="4"/>
      <c r="F5" s="4"/>
      <c r="G5" s="4"/>
      <c r="H5" s="4"/>
      <c r="I5" s="4"/>
      <c r="J5" s="4"/>
      <c r="K5" s="4"/>
    </row>
    <row r="6" spans="1:15" s="13" customFormat="1" ht="25.5">
      <c r="B6" s="42"/>
      <c r="C6" s="5"/>
      <c r="D6" s="5"/>
      <c r="E6" s="17"/>
      <c r="F6" s="17"/>
      <c r="G6" s="17"/>
      <c r="H6" s="17"/>
      <c r="I6" s="116" t="s">
        <v>2</v>
      </c>
      <c r="J6" s="117"/>
      <c r="K6" s="118"/>
      <c r="L6" s="126" t="s">
        <v>3</v>
      </c>
      <c r="M6" s="127"/>
      <c r="N6" s="127"/>
      <c r="O6" s="128"/>
    </row>
    <row r="7" spans="1:15" s="13" customFormat="1" ht="25.5">
      <c r="B7" s="42"/>
      <c r="C7" s="5"/>
      <c r="D7" s="5"/>
      <c r="E7" s="17"/>
      <c r="F7" s="17"/>
      <c r="G7" s="17"/>
      <c r="H7" s="17"/>
      <c r="I7" s="119"/>
      <c r="J7" s="120"/>
      <c r="K7" s="121"/>
      <c r="L7" s="125" t="s">
        <v>4</v>
      </c>
      <c r="M7" s="114"/>
      <c r="N7" s="114" t="s">
        <v>5</v>
      </c>
      <c r="O7" s="115"/>
    </row>
    <row r="8" spans="1:15" s="13" customFormat="1" ht="19.5" thickBot="1">
      <c r="B8" s="42"/>
      <c r="C8" s="5"/>
      <c r="D8" s="5"/>
      <c r="F8" s="5"/>
      <c r="H8" s="5"/>
      <c r="I8" s="122"/>
      <c r="J8" s="123"/>
      <c r="K8" s="124"/>
      <c r="L8" s="125">
        <f>+L9+M9</f>
        <v>0</v>
      </c>
      <c r="M8" s="114"/>
      <c r="N8" s="114">
        <f>+N9+O9</f>
        <v>156800</v>
      </c>
      <c r="O8" s="115"/>
    </row>
    <row r="9" spans="1:15" s="13" customFormat="1" ht="19.5" thickBot="1">
      <c r="B9" s="43"/>
      <c r="F9" s="5"/>
      <c r="G9" s="19" t="s">
        <v>6</v>
      </c>
      <c r="H9" s="20"/>
      <c r="I9" s="27">
        <f t="shared" ref="I9:O9" si="0">SUM(I11:I45)</f>
        <v>156800</v>
      </c>
      <c r="J9" s="28">
        <f t="shared" si="0"/>
        <v>132300</v>
      </c>
      <c r="K9" s="29">
        <f t="shared" si="0"/>
        <v>24500</v>
      </c>
      <c r="L9" s="31">
        <f t="shared" si="0"/>
        <v>0</v>
      </c>
      <c r="M9" s="28">
        <f t="shared" si="0"/>
        <v>0</v>
      </c>
      <c r="N9" s="28">
        <f t="shared" si="0"/>
        <v>132300</v>
      </c>
      <c r="O9" s="29">
        <f t="shared" si="0"/>
        <v>24500</v>
      </c>
    </row>
    <row r="10" spans="1:15" s="5" customFormat="1" ht="138.75" thickBot="1">
      <c r="A10" s="67" t="s">
        <v>7</v>
      </c>
      <c r="B10" s="62" t="s">
        <v>8</v>
      </c>
      <c r="C10" s="63" t="s">
        <v>9</v>
      </c>
      <c r="D10" s="63" t="s">
        <v>10</v>
      </c>
      <c r="E10" s="64" t="s">
        <v>11</v>
      </c>
      <c r="F10" s="98" t="s">
        <v>12</v>
      </c>
      <c r="G10" s="98" t="s">
        <v>13</v>
      </c>
      <c r="H10" s="66" t="s">
        <v>14</v>
      </c>
      <c r="I10" s="56" t="s">
        <v>6</v>
      </c>
      <c r="J10" s="57" t="s">
        <v>15</v>
      </c>
      <c r="K10" s="58" t="s">
        <v>16</v>
      </c>
      <c r="L10" s="59" t="s">
        <v>15</v>
      </c>
      <c r="M10" s="60" t="s">
        <v>17</v>
      </c>
      <c r="N10" s="60" t="s">
        <v>15</v>
      </c>
      <c r="O10" s="61" t="s">
        <v>17</v>
      </c>
    </row>
    <row r="11" spans="1:15" s="13" customFormat="1" ht="45" customHeight="1">
      <c r="A11" s="87"/>
      <c r="B11" s="86">
        <v>1</v>
      </c>
      <c r="C11" s="85"/>
      <c r="D11" s="102">
        <v>1</v>
      </c>
      <c r="E11" s="102" t="s">
        <v>22</v>
      </c>
      <c r="F11" s="103" t="s">
        <v>56</v>
      </c>
      <c r="G11" s="104" t="s">
        <v>79</v>
      </c>
      <c r="H11" s="105" t="s">
        <v>21</v>
      </c>
      <c r="I11" s="106">
        <v>6500</v>
      </c>
      <c r="J11" s="107">
        <f t="shared" ref="J11:J45" si="1">IF(H11="Y",I11,0)</f>
        <v>6500</v>
      </c>
      <c r="K11" s="108">
        <f t="shared" ref="K11:K45" si="2">IF(H11="N",I11,0)</f>
        <v>0</v>
      </c>
      <c r="L11" s="109">
        <f t="shared" ref="L11:L45" si="3">IF(E11="MK-AR",J11,0)</f>
        <v>0</v>
      </c>
      <c r="M11" s="110">
        <f t="shared" ref="M11:M45" si="4">IF(E11="MK-AR",K11,0)</f>
        <v>0</v>
      </c>
      <c r="N11" s="110">
        <f t="shared" ref="N11:N45" si="5">IF(E11="MK-OK",J11,0)</f>
        <v>6500</v>
      </c>
      <c r="O11" s="111">
        <f t="shared" ref="O11:O45" si="6">IF(E11="MK-OK",K11,0)</f>
        <v>0</v>
      </c>
    </row>
    <row r="12" spans="1:15" s="13" customFormat="1" ht="45" customHeight="1">
      <c r="A12" s="34"/>
      <c r="B12" s="47">
        <v>7</v>
      </c>
      <c r="C12" s="7"/>
      <c r="D12" s="7">
        <v>2</v>
      </c>
      <c r="E12" s="7" t="s">
        <v>22</v>
      </c>
      <c r="F12" s="11" t="s">
        <v>23</v>
      </c>
      <c r="G12" s="12" t="s">
        <v>24</v>
      </c>
      <c r="H12" s="49" t="s">
        <v>21</v>
      </c>
      <c r="I12" s="30">
        <v>36000</v>
      </c>
      <c r="J12" s="10">
        <f t="shared" si="1"/>
        <v>36000</v>
      </c>
      <c r="K12" s="51">
        <f t="shared" si="2"/>
        <v>0</v>
      </c>
      <c r="L12" s="32">
        <f t="shared" si="3"/>
        <v>0</v>
      </c>
      <c r="M12" s="16">
        <f t="shared" si="4"/>
        <v>0</v>
      </c>
      <c r="N12" s="16">
        <f t="shared" si="5"/>
        <v>36000</v>
      </c>
      <c r="O12" s="18">
        <f t="shared" si="6"/>
        <v>0</v>
      </c>
    </row>
    <row r="13" spans="1:15" s="13" customFormat="1" ht="45" customHeight="1">
      <c r="A13" s="34"/>
      <c r="B13" s="47">
        <v>3</v>
      </c>
      <c r="C13" s="7"/>
      <c r="D13" s="7">
        <v>3</v>
      </c>
      <c r="E13" s="7" t="s">
        <v>22</v>
      </c>
      <c r="F13" s="11" t="s">
        <v>25</v>
      </c>
      <c r="G13" s="12" t="s">
        <v>24</v>
      </c>
      <c r="H13" s="49" t="s">
        <v>21</v>
      </c>
      <c r="I13" s="30">
        <v>27000</v>
      </c>
      <c r="J13" s="10">
        <f t="shared" si="1"/>
        <v>27000</v>
      </c>
      <c r="K13" s="51">
        <f t="shared" si="2"/>
        <v>0</v>
      </c>
      <c r="L13" s="32">
        <f t="shared" si="3"/>
        <v>0</v>
      </c>
      <c r="M13" s="16">
        <f t="shared" si="4"/>
        <v>0</v>
      </c>
      <c r="N13" s="16">
        <f t="shared" si="5"/>
        <v>27000</v>
      </c>
      <c r="O13" s="18">
        <f t="shared" si="6"/>
        <v>0</v>
      </c>
    </row>
    <row r="14" spans="1:15" s="13" customFormat="1" ht="45" customHeight="1">
      <c r="A14" s="34"/>
      <c r="B14" s="47">
        <v>19</v>
      </c>
      <c r="C14" s="7"/>
      <c r="D14" s="7">
        <v>4</v>
      </c>
      <c r="E14" s="7" t="s">
        <v>22</v>
      </c>
      <c r="F14" s="8" t="s">
        <v>27</v>
      </c>
      <c r="G14" s="9" t="s">
        <v>28</v>
      </c>
      <c r="H14" s="50" t="s">
        <v>21</v>
      </c>
      <c r="I14" s="30">
        <v>2500</v>
      </c>
      <c r="J14" s="10">
        <f t="shared" si="1"/>
        <v>2500</v>
      </c>
      <c r="K14" s="51">
        <f t="shared" si="2"/>
        <v>0</v>
      </c>
      <c r="L14" s="32">
        <f t="shared" si="3"/>
        <v>0</v>
      </c>
      <c r="M14" s="16">
        <f t="shared" si="4"/>
        <v>0</v>
      </c>
      <c r="N14" s="16">
        <f t="shared" si="5"/>
        <v>2500</v>
      </c>
      <c r="O14" s="18">
        <f t="shared" si="6"/>
        <v>0</v>
      </c>
    </row>
    <row r="15" spans="1:15" s="13" customFormat="1" ht="45" customHeight="1">
      <c r="A15" s="34"/>
      <c r="B15" s="47">
        <v>5</v>
      </c>
      <c r="C15" s="7"/>
      <c r="D15" s="7">
        <v>5</v>
      </c>
      <c r="E15" s="7" t="s">
        <v>22</v>
      </c>
      <c r="F15" s="8" t="s">
        <v>30</v>
      </c>
      <c r="G15" s="12" t="s">
        <v>24</v>
      </c>
      <c r="H15" s="49" t="s">
        <v>21</v>
      </c>
      <c r="I15" s="30">
        <v>9000</v>
      </c>
      <c r="J15" s="10">
        <f t="shared" si="1"/>
        <v>9000</v>
      </c>
      <c r="K15" s="51">
        <f t="shared" si="2"/>
        <v>0</v>
      </c>
      <c r="L15" s="32">
        <f t="shared" si="3"/>
        <v>0</v>
      </c>
      <c r="M15" s="16">
        <f t="shared" si="4"/>
        <v>0</v>
      </c>
      <c r="N15" s="16">
        <f t="shared" si="5"/>
        <v>9000</v>
      </c>
      <c r="O15" s="18">
        <f t="shared" si="6"/>
        <v>0</v>
      </c>
    </row>
    <row r="16" spans="1:15" s="13" customFormat="1" ht="45" customHeight="1">
      <c r="A16" s="34"/>
      <c r="B16" s="47">
        <v>31</v>
      </c>
      <c r="C16" s="7"/>
      <c r="D16" s="7">
        <v>6</v>
      </c>
      <c r="E16" s="7" t="s">
        <v>22</v>
      </c>
      <c r="F16" s="8" t="s">
        <v>34</v>
      </c>
      <c r="G16" s="9" t="s">
        <v>28</v>
      </c>
      <c r="H16" s="50" t="s">
        <v>21</v>
      </c>
      <c r="I16" s="30">
        <v>2500</v>
      </c>
      <c r="J16" s="10">
        <f t="shared" si="1"/>
        <v>2500</v>
      </c>
      <c r="K16" s="51">
        <f t="shared" si="2"/>
        <v>0</v>
      </c>
      <c r="L16" s="32">
        <f t="shared" si="3"/>
        <v>0</v>
      </c>
      <c r="M16" s="16">
        <f t="shared" si="4"/>
        <v>0</v>
      </c>
      <c r="N16" s="16">
        <f t="shared" si="5"/>
        <v>2500</v>
      </c>
      <c r="O16" s="18">
        <f t="shared" si="6"/>
        <v>0</v>
      </c>
    </row>
    <row r="17" spans="1:15" s="13" customFormat="1" ht="45" customHeight="1">
      <c r="A17" s="34"/>
      <c r="B17" s="47">
        <v>10</v>
      </c>
      <c r="C17" s="7"/>
      <c r="D17" s="7">
        <v>7</v>
      </c>
      <c r="E17" s="7" t="s">
        <v>22</v>
      </c>
      <c r="F17" s="11" t="s">
        <v>35</v>
      </c>
      <c r="G17" s="12" t="s">
        <v>24</v>
      </c>
      <c r="H17" s="49" t="s">
        <v>21</v>
      </c>
      <c r="I17" s="30">
        <v>36000</v>
      </c>
      <c r="J17" s="10">
        <f t="shared" si="1"/>
        <v>36000</v>
      </c>
      <c r="K17" s="51">
        <f t="shared" si="2"/>
        <v>0</v>
      </c>
      <c r="L17" s="32">
        <f t="shared" si="3"/>
        <v>0</v>
      </c>
      <c r="M17" s="16">
        <f t="shared" si="4"/>
        <v>0</v>
      </c>
      <c r="N17" s="16">
        <f t="shared" si="5"/>
        <v>36000</v>
      </c>
      <c r="O17" s="18">
        <f t="shared" si="6"/>
        <v>0</v>
      </c>
    </row>
    <row r="18" spans="1:15" s="13" customFormat="1" ht="45" customHeight="1">
      <c r="A18" s="34"/>
      <c r="B18" s="47">
        <v>9</v>
      </c>
      <c r="C18" s="7"/>
      <c r="D18" s="7">
        <v>8</v>
      </c>
      <c r="E18" s="7" t="s">
        <v>22</v>
      </c>
      <c r="F18" s="8" t="s">
        <v>37</v>
      </c>
      <c r="G18" s="9" t="s">
        <v>38</v>
      </c>
      <c r="H18" s="50" t="s">
        <v>21</v>
      </c>
      <c r="I18" s="30">
        <v>4000</v>
      </c>
      <c r="J18" s="10">
        <f t="shared" si="1"/>
        <v>4000</v>
      </c>
      <c r="K18" s="51">
        <f t="shared" si="2"/>
        <v>0</v>
      </c>
      <c r="L18" s="32">
        <f t="shared" si="3"/>
        <v>0</v>
      </c>
      <c r="M18" s="16">
        <f t="shared" si="4"/>
        <v>0</v>
      </c>
      <c r="N18" s="16">
        <f t="shared" si="5"/>
        <v>4000</v>
      </c>
      <c r="O18" s="18">
        <f t="shared" si="6"/>
        <v>0</v>
      </c>
    </row>
    <row r="19" spans="1:15" s="13" customFormat="1" ht="60" customHeight="1">
      <c r="A19" s="34"/>
      <c r="B19" s="47">
        <v>15</v>
      </c>
      <c r="C19" s="7"/>
      <c r="D19" s="7">
        <v>9</v>
      </c>
      <c r="E19" s="7" t="s">
        <v>22</v>
      </c>
      <c r="F19" s="8" t="s">
        <v>25</v>
      </c>
      <c r="G19" s="9" t="s">
        <v>42</v>
      </c>
      <c r="H19" s="50" t="s">
        <v>80</v>
      </c>
      <c r="I19" s="30">
        <v>500</v>
      </c>
      <c r="J19" s="10">
        <f t="shared" si="1"/>
        <v>0</v>
      </c>
      <c r="K19" s="51">
        <f t="shared" si="2"/>
        <v>500</v>
      </c>
      <c r="L19" s="32">
        <f t="shared" si="3"/>
        <v>0</v>
      </c>
      <c r="M19" s="16">
        <f t="shared" si="4"/>
        <v>0</v>
      </c>
      <c r="N19" s="16">
        <f t="shared" si="5"/>
        <v>0</v>
      </c>
      <c r="O19" s="18">
        <f t="shared" si="6"/>
        <v>500</v>
      </c>
    </row>
    <row r="20" spans="1:15" s="13" customFormat="1" ht="62.25" customHeight="1">
      <c r="A20" s="34"/>
      <c r="B20" s="47">
        <v>25</v>
      </c>
      <c r="C20" s="7"/>
      <c r="D20" s="7">
        <v>10</v>
      </c>
      <c r="E20" s="7" t="s">
        <v>22</v>
      </c>
      <c r="F20" s="8" t="s">
        <v>45</v>
      </c>
      <c r="G20" s="9" t="s">
        <v>46</v>
      </c>
      <c r="H20" s="50" t="s">
        <v>80</v>
      </c>
      <c r="I20" s="30">
        <v>4000</v>
      </c>
      <c r="J20" s="10">
        <f t="shared" si="1"/>
        <v>0</v>
      </c>
      <c r="K20" s="51">
        <f t="shared" si="2"/>
        <v>4000</v>
      </c>
      <c r="L20" s="32">
        <f t="shared" si="3"/>
        <v>0</v>
      </c>
      <c r="M20" s="16">
        <f t="shared" si="4"/>
        <v>0</v>
      </c>
      <c r="N20" s="16">
        <f t="shared" si="5"/>
        <v>0</v>
      </c>
      <c r="O20" s="18">
        <f t="shared" si="6"/>
        <v>4000</v>
      </c>
    </row>
    <row r="21" spans="1:15" s="13" customFormat="1" ht="45" customHeight="1">
      <c r="A21" s="34"/>
      <c r="B21" s="47"/>
      <c r="C21" s="7"/>
      <c r="D21" s="7">
        <v>11</v>
      </c>
      <c r="E21" s="7" t="s">
        <v>22</v>
      </c>
      <c r="F21" s="5" t="s">
        <v>37</v>
      </c>
      <c r="G21" s="14" t="s">
        <v>48</v>
      </c>
      <c r="H21" s="49" t="s">
        <v>21</v>
      </c>
      <c r="I21" s="6">
        <v>500</v>
      </c>
      <c r="J21" s="10">
        <f t="shared" si="1"/>
        <v>500</v>
      </c>
      <c r="K21" s="51">
        <f t="shared" si="2"/>
        <v>0</v>
      </c>
      <c r="L21" s="32">
        <f t="shared" si="3"/>
        <v>0</v>
      </c>
      <c r="M21" s="16">
        <f t="shared" si="4"/>
        <v>0</v>
      </c>
      <c r="N21" s="16">
        <f t="shared" si="5"/>
        <v>500</v>
      </c>
      <c r="O21" s="18">
        <f t="shared" si="6"/>
        <v>0</v>
      </c>
    </row>
    <row r="22" spans="1:15" ht="40.5" customHeight="1">
      <c r="A22" s="34"/>
      <c r="B22" s="48">
        <v>29</v>
      </c>
      <c r="C22" s="7"/>
      <c r="D22" s="7">
        <v>12</v>
      </c>
      <c r="E22" s="35" t="s">
        <v>22</v>
      </c>
      <c r="F22" s="8" t="s">
        <v>45</v>
      </c>
      <c r="G22" s="9" t="s">
        <v>28</v>
      </c>
      <c r="H22" s="49" t="s">
        <v>80</v>
      </c>
      <c r="I22" s="30">
        <v>2500</v>
      </c>
      <c r="J22" s="33">
        <f t="shared" si="1"/>
        <v>0</v>
      </c>
      <c r="K22" s="52">
        <f t="shared" si="2"/>
        <v>2500</v>
      </c>
      <c r="L22" s="32">
        <f t="shared" si="3"/>
        <v>0</v>
      </c>
      <c r="M22" s="16">
        <f t="shared" si="4"/>
        <v>0</v>
      </c>
      <c r="N22" s="16">
        <f t="shared" si="5"/>
        <v>0</v>
      </c>
      <c r="O22" s="18">
        <f t="shared" si="6"/>
        <v>2500</v>
      </c>
    </row>
    <row r="23" spans="1:15" ht="40.5" customHeight="1">
      <c r="A23" s="34"/>
      <c r="B23" s="47">
        <v>27</v>
      </c>
      <c r="C23" s="7"/>
      <c r="D23" s="7">
        <v>13</v>
      </c>
      <c r="E23" s="7" t="s">
        <v>22</v>
      </c>
      <c r="F23" s="7" t="s">
        <v>30</v>
      </c>
      <c r="G23" s="14" t="s">
        <v>51</v>
      </c>
      <c r="H23" s="88" t="s">
        <v>21</v>
      </c>
      <c r="I23" s="30">
        <v>600</v>
      </c>
      <c r="J23" s="10">
        <f t="shared" si="1"/>
        <v>600</v>
      </c>
      <c r="K23" s="51">
        <f t="shared" si="2"/>
        <v>0</v>
      </c>
      <c r="L23" s="32">
        <f t="shared" si="3"/>
        <v>0</v>
      </c>
      <c r="M23" s="16">
        <f t="shared" si="4"/>
        <v>0</v>
      </c>
      <c r="N23" s="16">
        <f t="shared" si="5"/>
        <v>600</v>
      </c>
      <c r="O23" s="18">
        <f t="shared" si="6"/>
        <v>0</v>
      </c>
    </row>
    <row r="24" spans="1:15" ht="40.5" customHeight="1">
      <c r="A24" s="34"/>
      <c r="B24" s="47"/>
      <c r="C24" s="7"/>
      <c r="D24" s="7">
        <v>14</v>
      </c>
      <c r="E24" s="7" t="s">
        <v>22</v>
      </c>
      <c r="F24" s="7" t="s">
        <v>54</v>
      </c>
      <c r="G24" s="89" t="s">
        <v>55</v>
      </c>
      <c r="H24" s="49" t="s">
        <v>80</v>
      </c>
      <c r="I24" s="30">
        <v>500</v>
      </c>
      <c r="J24" s="10">
        <f t="shared" si="1"/>
        <v>0</v>
      </c>
      <c r="K24" s="51">
        <f t="shared" si="2"/>
        <v>500</v>
      </c>
      <c r="L24" s="32">
        <f t="shared" si="3"/>
        <v>0</v>
      </c>
      <c r="M24" s="16">
        <f t="shared" si="4"/>
        <v>0</v>
      </c>
      <c r="N24" s="16">
        <f t="shared" si="5"/>
        <v>0</v>
      </c>
      <c r="O24" s="18">
        <f t="shared" si="6"/>
        <v>500</v>
      </c>
    </row>
    <row r="25" spans="1:15" ht="40.5" customHeight="1">
      <c r="A25" s="34"/>
      <c r="B25" s="48"/>
      <c r="C25" s="7"/>
      <c r="D25" s="7">
        <v>15</v>
      </c>
      <c r="E25" s="7" t="s">
        <v>22</v>
      </c>
      <c r="F25" s="5" t="s">
        <v>30</v>
      </c>
      <c r="G25" s="90" t="s">
        <v>58</v>
      </c>
      <c r="H25" s="91" t="s">
        <v>21</v>
      </c>
      <c r="I25" s="30">
        <v>1250</v>
      </c>
      <c r="J25" s="10">
        <f t="shared" si="1"/>
        <v>1250</v>
      </c>
      <c r="K25" s="51">
        <f t="shared" si="2"/>
        <v>0</v>
      </c>
      <c r="L25" s="32">
        <f t="shared" si="3"/>
        <v>0</v>
      </c>
      <c r="M25" s="16">
        <f t="shared" si="4"/>
        <v>0</v>
      </c>
      <c r="N25" s="16">
        <f t="shared" si="5"/>
        <v>1250</v>
      </c>
      <c r="O25" s="18">
        <f t="shared" si="6"/>
        <v>0</v>
      </c>
    </row>
    <row r="26" spans="1:15" ht="40.5" customHeight="1">
      <c r="A26" s="34"/>
      <c r="B26" s="48"/>
      <c r="C26" s="7"/>
      <c r="D26" s="7">
        <v>16</v>
      </c>
      <c r="E26" s="7" t="s">
        <v>22</v>
      </c>
      <c r="F26" s="7" t="s">
        <v>61</v>
      </c>
      <c r="G26" s="14" t="s">
        <v>62</v>
      </c>
      <c r="H26" s="49" t="s">
        <v>80</v>
      </c>
      <c r="I26" s="30">
        <v>300</v>
      </c>
      <c r="J26" s="10">
        <f t="shared" si="1"/>
        <v>0</v>
      </c>
      <c r="K26" s="51">
        <f t="shared" si="2"/>
        <v>300</v>
      </c>
      <c r="L26" s="32">
        <f t="shared" si="3"/>
        <v>0</v>
      </c>
      <c r="M26" s="16">
        <f t="shared" si="4"/>
        <v>0</v>
      </c>
      <c r="N26" s="16">
        <f t="shared" si="5"/>
        <v>0</v>
      </c>
      <c r="O26" s="18">
        <f t="shared" si="6"/>
        <v>300</v>
      </c>
    </row>
    <row r="27" spans="1:15" ht="40.5" customHeight="1">
      <c r="A27" s="34"/>
      <c r="B27" s="48"/>
      <c r="C27" s="7"/>
      <c r="D27" s="7">
        <v>17</v>
      </c>
      <c r="E27" s="7" t="s">
        <v>22</v>
      </c>
      <c r="F27" s="7" t="s">
        <v>45</v>
      </c>
      <c r="G27" s="14" t="s">
        <v>81</v>
      </c>
      <c r="H27" s="49" t="s">
        <v>21</v>
      </c>
      <c r="I27" s="30">
        <v>350</v>
      </c>
      <c r="J27" s="10">
        <f t="shared" si="1"/>
        <v>350</v>
      </c>
      <c r="K27" s="51">
        <f t="shared" si="2"/>
        <v>0</v>
      </c>
      <c r="L27" s="32">
        <f t="shared" si="3"/>
        <v>0</v>
      </c>
      <c r="M27" s="16">
        <f t="shared" si="4"/>
        <v>0</v>
      </c>
      <c r="N27" s="16">
        <f t="shared" si="5"/>
        <v>350</v>
      </c>
      <c r="O27" s="18">
        <f t="shared" si="6"/>
        <v>0</v>
      </c>
    </row>
    <row r="28" spans="1:15" ht="40.5" customHeight="1">
      <c r="A28" s="34"/>
      <c r="B28" s="48"/>
      <c r="C28" s="7"/>
      <c r="D28" s="7">
        <v>18</v>
      </c>
      <c r="E28" s="7" t="s">
        <v>22</v>
      </c>
      <c r="F28" s="7" t="s">
        <v>54</v>
      </c>
      <c r="G28" s="14" t="s">
        <v>82</v>
      </c>
      <c r="H28" s="49" t="s">
        <v>21</v>
      </c>
      <c r="I28" s="30">
        <v>700</v>
      </c>
      <c r="J28" s="10">
        <f t="shared" si="1"/>
        <v>700</v>
      </c>
      <c r="K28" s="51">
        <f t="shared" si="2"/>
        <v>0</v>
      </c>
      <c r="L28" s="32">
        <f t="shared" si="3"/>
        <v>0</v>
      </c>
      <c r="M28" s="16">
        <f t="shared" si="4"/>
        <v>0</v>
      </c>
      <c r="N28" s="16">
        <f t="shared" si="5"/>
        <v>700</v>
      </c>
      <c r="O28" s="18">
        <f t="shared" si="6"/>
        <v>0</v>
      </c>
    </row>
    <row r="29" spans="1:15" ht="40.5" customHeight="1">
      <c r="A29" s="34"/>
      <c r="B29" s="48"/>
      <c r="C29" s="7"/>
      <c r="D29" s="7">
        <v>19</v>
      </c>
      <c r="E29" s="7" t="s">
        <v>22</v>
      </c>
      <c r="F29" s="7" t="s">
        <v>34</v>
      </c>
      <c r="G29" s="14" t="s">
        <v>83</v>
      </c>
      <c r="H29" s="49" t="s">
        <v>80</v>
      </c>
      <c r="I29" s="30">
        <v>600</v>
      </c>
      <c r="J29" s="10">
        <f t="shared" si="1"/>
        <v>0</v>
      </c>
      <c r="K29" s="51">
        <f t="shared" si="2"/>
        <v>600</v>
      </c>
      <c r="L29" s="32">
        <f t="shared" si="3"/>
        <v>0</v>
      </c>
      <c r="M29" s="16">
        <f t="shared" si="4"/>
        <v>0</v>
      </c>
      <c r="N29" s="16">
        <f t="shared" si="5"/>
        <v>0</v>
      </c>
      <c r="O29" s="18">
        <f t="shared" si="6"/>
        <v>600</v>
      </c>
    </row>
    <row r="30" spans="1:15" ht="40.5" customHeight="1">
      <c r="A30" s="34"/>
      <c r="B30" s="48"/>
      <c r="C30" s="7"/>
      <c r="D30" s="7">
        <v>20</v>
      </c>
      <c r="E30" s="7" t="s">
        <v>22</v>
      </c>
      <c r="F30" s="7" t="s">
        <v>30</v>
      </c>
      <c r="G30" s="14" t="s">
        <v>83</v>
      </c>
      <c r="H30" s="49" t="s">
        <v>80</v>
      </c>
      <c r="I30" s="30">
        <v>1500</v>
      </c>
      <c r="J30" s="10">
        <f t="shared" si="1"/>
        <v>0</v>
      </c>
      <c r="K30" s="51">
        <f t="shared" si="2"/>
        <v>1500</v>
      </c>
      <c r="L30" s="32">
        <f t="shared" si="3"/>
        <v>0</v>
      </c>
      <c r="M30" s="16">
        <f t="shared" si="4"/>
        <v>0</v>
      </c>
      <c r="N30" s="16">
        <f t="shared" si="5"/>
        <v>0</v>
      </c>
      <c r="O30" s="18">
        <f t="shared" si="6"/>
        <v>1500</v>
      </c>
    </row>
    <row r="31" spans="1:15" ht="40.5" customHeight="1">
      <c r="A31" s="34"/>
      <c r="B31" s="48"/>
      <c r="C31" s="7"/>
      <c r="D31" s="7">
        <v>21</v>
      </c>
      <c r="E31" s="7" t="s">
        <v>22</v>
      </c>
      <c r="F31" s="7" t="s">
        <v>34</v>
      </c>
      <c r="G31" s="14" t="s">
        <v>84</v>
      </c>
      <c r="H31" s="49" t="s">
        <v>80</v>
      </c>
      <c r="I31" s="30">
        <v>1000</v>
      </c>
      <c r="J31" s="10">
        <f t="shared" si="1"/>
        <v>0</v>
      </c>
      <c r="K31" s="51">
        <f t="shared" si="2"/>
        <v>1000</v>
      </c>
      <c r="L31" s="32">
        <f t="shared" si="3"/>
        <v>0</v>
      </c>
      <c r="M31" s="16">
        <f t="shared" si="4"/>
        <v>0</v>
      </c>
      <c r="N31" s="16">
        <f t="shared" si="5"/>
        <v>0</v>
      </c>
      <c r="O31" s="18">
        <f t="shared" si="6"/>
        <v>1000</v>
      </c>
    </row>
    <row r="32" spans="1:15" ht="40.5" customHeight="1">
      <c r="A32" s="34"/>
      <c r="B32" s="48"/>
      <c r="C32" s="7"/>
      <c r="D32" s="7">
        <v>22</v>
      </c>
      <c r="E32" s="7" t="s">
        <v>22</v>
      </c>
      <c r="F32" s="7" t="s">
        <v>30</v>
      </c>
      <c r="G32" s="14" t="s">
        <v>85</v>
      </c>
      <c r="H32" s="49" t="s">
        <v>80</v>
      </c>
      <c r="I32" s="30">
        <v>1400</v>
      </c>
      <c r="J32" s="10">
        <f t="shared" si="1"/>
        <v>0</v>
      </c>
      <c r="K32" s="51">
        <f t="shared" si="2"/>
        <v>1400</v>
      </c>
      <c r="L32" s="32">
        <f t="shared" si="3"/>
        <v>0</v>
      </c>
      <c r="M32" s="16">
        <f t="shared" si="4"/>
        <v>0</v>
      </c>
      <c r="N32" s="16">
        <f t="shared" si="5"/>
        <v>0</v>
      </c>
      <c r="O32" s="18">
        <f t="shared" si="6"/>
        <v>1400</v>
      </c>
    </row>
    <row r="33" spans="1:15" ht="40.5" customHeight="1">
      <c r="A33" s="34"/>
      <c r="B33" s="48"/>
      <c r="C33" s="7"/>
      <c r="D33" s="7">
        <v>23</v>
      </c>
      <c r="E33" s="7" t="s">
        <v>22</v>
      </c>
      <c r="F33" s="7" t="s">
        <v>61</v>
      </c>
      <c r="G33" s="14" t="s">
        <v>86</v>
      </c>
      <c r="H33" s="49" t="s">
        <v>80</v>
      </c>
      <c r="I33" s="30">
        <v>900</v>
      </c>
      <c r="J33" s="10">
        <f t="shared" si="1"/>
        <v>0</v>
      </c>
      <c r="K33" s="51">
        <f t="shared" si="2"/>
        <v>900</v>
      </c>
      <c r="L33" s="32">
        <f t="shared" si="3"/>
        <v>0</v>
      </c>
      <c r="M33" s="16">
        <f t="shared" si="4"/>
        <v>0</v>
      </c>
      <c r="N33" s="16">
        <f t="shared" si="5"/>
        <v>0</v>
      </c>
      <c r="O33" s="18">
        <f t="shared" si="6"/>
        <v>900</v>
      </c>
    </row>
    <row r="34" spans="1:15" s="13" customFormat="1" ht="45" customHeight="1">
      <c r="A34" s="34"/>
      <c r="B34" s="47">
        <v>27</v>
      </c>
      <c r="C34" s="7"/>
      <c r="D34" s="7">
        <v>24</v>
      </c>
      <c r="E34" s="7" t="s">
        <v>22</v>
      </c>
      <c r="F34" s="8" t="s">
        <v>56</v>
      </c>
      <c r="G34" s="9" t="s">
        <v>87</v>
      </c>
      <c r="H34" s="49" t="s">
        <v>80</v>
      </c>
      <c r="I34" s="30">
        <v>500</v>
      </c>
      <c r="J34" s="10">
        <f t="shared" si="1"/>
        <v>0</v>
      </c>
      <c r="K34" s="51">
        <f t="shared" si="2"/>
        <v>500</v>
      </c>
      <c r="L34" s="32">
        <f t="shared" si="3"/>
        <v>0</v>
      </c>
      <c r="M34" s="16">
        <f t="shared" si="4"/>
        <v>0</v>
      </c>
      <c r="N34" s="16">
        <f t="shared" si="5"/>
        <v>0</v>
      </c>
      <c r="O34" s="18">
        <f t="shared" si="6"/>
        <v>500</v>
      </c>
    </row>
    <row r="35" spans="1:15" s="13" customFormat="1" ht="45" customHeight="1">
      <c r="A35" s="34"/>
      <c r="B35" s="47"/>
      <c r="C35" s="7"/>
      <c r="D35" s="7">
        <v>25</v>
      </c>
      <c r="E35" s="7" t="s">
        <v>22</v>
      </c>
      <c r="F35" s="7" t="s">
        <v>45</v>
      </c>
      <c r="G35" s="14" t="s">
        <v>88</v>
      </c>
      <c r="H35" s="49" t="s">
        <v>80</v>
      </c>
      <c r="I35" s="30">
        <v>800</v>
      </c>
      <c r="J35" s="10">
        <f t="shared" si="1"/>
        <v>0</v>
      </c>
      <c r="K35" s="51">
        <f t="shared" si="2"/>
        <v>800</v>
      </c>
      <c r="L35" s="32">
        <f t="shared" si="3"/>
        <v>0</v>
      </c>
      <c r="M35" s="16">
        <f t="shared" si="4"/>
        <v>0</v>
      </c>
      <c r="N35" s="16">
        <f t="shared" si="5"/>
        <v>0</v>
      </c>
      <c r="O35" s="18">
        <f t="shared" si="6"/>
        <v>800</v>
      </c>
    </row>
    <row r="36" spans="1:15" s="13" customFormat="1" ht="45" customHeight="1">
      <c r="A36" s="34"/>
      <c r="B36" s="47"/>
      <c r="C36" s="7"/>
      <c r="D36" s="7">
        <v>26</v>
      </c>
      <c r="E36" s="7" t="s">
        <v>22</v>
      </c>
      <c r="F36" s="7" t="s">
        <v>34</v>
      </c>
      <c r="G36" s="14" t="s">
        <v>86</v>
      </c>
      <c r="H36" s="49" t="s">
        <v>80</v>
      </c>
      <c r="I36" s="30">
        <v>900</v>
      </c>
      <c r="J36" s="10">
        <f t="shared" si="1"/>
        <v>0</v>
      </c>
      <c r="K36" s="51">
        <f t="shared" si="2"/>
        <v>900</v>
      </c>
      <c r="L36" s="32">
        <f t="shared" si="3"/>
        <v>0</v>
      </c>
      <c r="M36" s="16">
        <f t="shared" si="4"/>
        <v>0</v>
      </c>
      <c r="N36" s="16">
        <f t="shared" si="5"/>
        <v>0</v>
      </c>
      <c r="O36" s="18">
        <f t="shared" si="6"/>
        <v>900</v>
      </c>
    </row>
    <row r="37" spans="1:15" s="13" customFormat="1" ht="45" customHeight="1">
      <c r="A37" s="34"/>
      <c r="B37" s="47"/>
      <c r="C37" s="7"/>
      <c r="D37" s="7">
        <v>27</v>
      </c>
      <c r="E37" s="7" t="s">
        <v>22</v>
      </c>
      <c r="F37" s="7" t="s">
        <v>54</v>
      </c>
      <c r="G37" s="14" t="s">
        <v>89</v>
      </c>
      <c r="H37" s="49" t="s">
        <v>80</v>
      </c>
      <c r="I37" s="30">
        <v>1000</v>
      </c>
      <c r="J37" s="10">
        <f t="shared" si="1"/>
        <v>0</v>
      </c>
      <c r="K37" s="51">
        <f t="shared" si="2"/>
        <v>1000</v>
      </c>
      <c r="L37" s="32">
        <f t="shared" si="3"/>
        <v>0</v>
      </c>
      <c r="M37" s="16">
        <f t="shared" si="4"/>
        <v>0</v>
      </c>
      <c r="N37" s="16">
        <f t="shared" si="5"/>
        <v>0</v>
      </c>
      <c r="O37" s="18">
        <f t="shared" si="6"/>
        <v>1000</v>
      </c>
    </row>
    <row r="38" spans="1:15" s="13" customFormat="1" ht="45" customHeight="1">
      <c r="A38" s="34"/>
      <c r="B38" s="47"/>
      <c r="C38" s="7"/>
      <c r="D38" s="7">
        <v>28</v>
      </c>
      <c r="E38" s="7" t="s">
        <v>22</v>
      </c>
      <c r="F38" s="7" t="s">
        <v>61</v>
      </c>
      <c r="G38" s="14" t="s">
        <v>55</v>
      </c>
      <c r="H38" s="49" t="s">
        <v>80</v>
      </c>
      <c r="I38" s="30">
        <v>500</v>
      </c>
      <c r="J38" s="10">
        <f t="shared" si="1"/>
        <v>0</v>
      </c>
      <c r="K38" s="51">
        <f t="shared" si="2"/>
        <v>500</v>
      </c>
      <c r="L38" s="32">
        <f t="shared" si="3"/>
        <v>0</v>
      </c>
      <c r="M38" s="16">
        <f t="shared" si="4"/>
        <v>0</v>
      </c>
      <c r="N38" s="16">
        <f t="shared" si="5"/>
        <v>0</v>
      </c>
      <c r="O38" s="18">
        <f t="shared" si="6"/>
        <v>500</v>
      </c>
    </row>
    <row r="39" spans="1:15" s="13" customFormat="1" ht="45" customHeight="1">
      <c r="A39" s="34"/>
      <c r="B39" s="48">
        <v>33</v>
      </c>
      <c r="C39" s="7"/>
      <c r="D39" s="7">
        <v>29</v>
      </c>
      <c r="E39" s="7" t="s">
        <v>22</v>
      </c>
      <c r="F39" s="7" t="s">
        <v>56</v>
      </c>
      <c r="G39" s="12" t="s">
        <v>90</v>
      </c>
      <c r="H39" s="49" t="s">
        <v>80</v>
      </c>
      <c r="I39" s="30">
        <v>3800</v>
      </c>
      <c r="J39" s="10">
        <f t="shared" si="1"/>
        <v>0</v>
      </c>
      <c r="K39" s="51">
        <f t="shared" si="2"/>
        <v>3800</v>
      </c>
      <c r="L39" s="32">
        <f t="shared" si="3"/>
        <v>0</v>
      </c>
      <c r="M39" s="16">
        <f t="shared" si="4"/>
        <v>0</v>
      </c>
      <c r="N39" s="16">
        <f t="shared" si="5"/>
        <v>0</v>
      </c>
      <c r="O39" s="18">
        <f t="shared" si="6"/>
        <v>3800</v>
      </c>
    </row>
    <row r="40" spans="1:15" s="13" customFormat="1" ht="45" customHeight="1">
      <c r="A40" s="34"/>
      <c r="B40" s="47"/>
      <c r="C40" s="7"/>
      <c r="D40" s="7">
        <v>30</v>
      </c>
      <c r="E40" s="7" t="s">
        <v>22</v>
      </c>
      <c r="F40" s="7" t="s">
        <v>54</v>
      </c>
      <c r="G40" s="14" t="s">
        <v>91</v>
      </c>
      <c r="H40" s="49" t="s">
        <v>21</v>
      </c>
      <c r="I40" s="30">
        <v>700</v>
      </c>
      <c r="J40" s="10">
        <f t="shared" si="1"/>
        <v>700</v>
      </c>
      <c r="K40" s="51">
        <f t="shared" si="2"/>
        <v>0</v>
      </c>
      <c r="L40" s="32">
        <f t="shared" si="3"/>
        <v>0</v>
      </c>
      <c r="M40" s="16">
        <f t="shared" si="4"/>
        <v>0</v>
      </c>
      <c r="N40" s="16">
        <f t="shared" si="5"/>
        <v>700</v>
      </c>
      <c r="O40" s="18">
        <f t="shared" si="6"/>
        <v>0</v>
      </c>
    </row>
    <row r="41" spans="1:15" s="13" customFormat="1" ht="45" customHeight="1">
      <c r="A41" s="34"/>
      <c r="B41" s="47"/>
      <c r="C41" s="7"/>
      <c r="D41" s="7">
        <v>31</v>
      </c>
      <c r="E41" s="7" t="s">
        <v>22</v>
      </c>
      <c r="F41" s="7" t="s">
        <v>61</v>
      </c>
      <c r="G41" s="14" t="s">
        <v>92</v>
      </c>
      <c r="H41" s="49" t="s">
        <v>21</v>
      </c>
      <c r="I41" s="30">
        <v>2500</v>
      </c>
      <c r="J41" s="10">
        <f t="shared" si="1"/>
        <v>2500</v>
      </c>
      <c r="K41" s="51">
        <f t="shared" si="2"/>
        <v>0</v>
      </c>
      <c r="L41" s="32">
        <f t="shared" si="3"/>
        <v>0</v>
      </c>
      <c r="M41" s="16">
        <f t="shared" si="4"/>
        <v>0</v>
      </c>
      <c r="N41" s="16">
        <f t="shared" si="5"/>
        <v>2500</v>
      </c>
      <c r="O41" s="18">
        <f t="shared" si="6"/>
        <v>0</v>
      </c>
    </row>
    <row r="42" spans="1:15" s="13" customFormat="1" ht="45" customHeight="1">
      <c r="A42" s="34"/>
      <c r="B42" s="47"/>
      <c r="C42" s="7"/>
      <c r="D42" s="7">
        <v>32</v>
      </c>
      <c r="E42" s="7" t="s">
        <v>22</v>
      </c>
      <c r="F42" s="7" t="s">
        <v>61</v>
      </c>
      <c r="G42" s="14" t="s">
        <v>91</v>
      </c>
      <c r="H42" s="49" t="s">
        <v>21</v>
      </c>
      <c r="I42" s="30">
        <v>700</v>
      </c>
      <c r="J42" s="10">
        <f t="shared" si="1"/>
        <v>700</v>
      </c>
      <c r="K42" s="51">
        <f t="shared" si="2"/>
        <v>0</v>
      </c>
      <c r="L42" s="32">
        <f t="shared" si="3"/>
        <v>0</v>
      </c>
      <c r="M42" s="16">
        <f t="shared" si="4"/>
        <v>0</v>
      </c>
      <c r="N42" s="16">
        <f t="shared" si="5"/>
        <v>700</v>
      </c>
      <c r="O42" s="18">
        <f t="shared" si="6"/>
        <v>0</v>
      </c>
    </row>
    <row r="43" spans="1:15" s="13" customFormat="1" ht="45" customHeight="1">
      <c r="A43" s="34"/>
      <c r="B43" s="47"/>
      <c r="C43" s="7"/>
      <c r="D43" s="7">
        <v>33</v>
      </c>
      <c r="E43" s="7" t="s">
        <v>22</v>
      </c>
      <c r="F43" s="7" t="s">
        <v>34</v>
      </c>
      <c r="G43" s="14" t="s">
        <v>93</v>
      </c>
      <c r="H43" s="49" t="s">
        <v>80</v>
      </c>
      <c r="I43" s="30">
        <v>3000</v>
      </c>
      <c r="J43" s="10">
        <f t="shared" si="1"/>
        <v>0</v>
      </c>
      <c r="K43" s="51">
        <f t="shared" si="2"/>
        <v>3000</v>
      </c>
      <c r="L43" s="32">
        <f t="shared" si="3"/>
        <v>0</v>
      </c>
      <c r="M43" s="16">
        <f t="shared" si="4"/>
        <v>0</v>
      </c>
      <c r="N43" s="16">
        <f t="shared" si="5"/>
        <v>0</v>
      </c>
      <c r="O43" s="18">
        <f t="shared" si="6"/>
        <v>3000</v>
      </c>
    </row>
    <row r="44" spans="1:15" s="13" customFormat="1" ht="45" customHeight="1">
      <c r="A44" s="34"/>
      <c r="B44" s="47"/>
      <c r="C44" s="7"/>
      <c r="D44" s="7">
        <v>34</v>
      </c>
      <c r="E44" s="7" t="s">
        <v>22</v>
      </c>
      <c r="F44" s="7" t="s">
        <v>34</v>
      </c>
      <c r="G44" s="14" t="s">
        <v>94</v>
      </c>
      <c r="H44" s="49" t="s">
        <v>21</v>
      </c>
      <c r="I44" s="30">
        <v>1500</v>
      </c>
      <c r="J44" s="10">
        <f t="shared" si="1"/>
        <v>1500</v>
      </c>
      <c r="K44" s="51">
        <f t="shared" si="2"/>
        <v>0</v>
      </c>
      <c r="L44" s="32">
        <f t="shared" si="3"/>
        <v>0</v>
      </c>
      <c r="M44" s="16">
        <f t="shared" si="4"/>
        <v>0</v>
      </c>
      <c r="N44" s="16">
        <f t="shared" si="5"/>
        <v>1500</v>
      </c>
      <c r="O44" s="18">
        <f t="shared" si="6"/>
        <v>0</v>
      </c>
    </row>
    <row r="45" spans="1:15" s="13" customFormat="1" ht="45" customHeight="1" thickBot="1">
      <c r="A45" s="77"/>
      <c r="B45" s="76"/>
      <c r="C45" s="75"/>
      <c r="D45" s="75">
        <v>35</v>
      </c>
      <c r="E45" s="75" t="s">
        <v>22</v>
      </c>
      <c r="F45" s="75" t="s">
        <v>30</v>
      </c>
      <c r="G45" s="93" t="s">
        <v>88</v>
      </c>
      <c r="H45" s="92" t="s">
        <v>80</v>
      </c>
      <c r="I45" s="71">
        <v>800</v>
      </c>
      <c r="J45" s="37">
        <f t="shared" si="1"/>
        <v>0</v>
      </c>
      <c r="K45" s="53">
        <f t="shared" si="2"/>
        <v>800</v>
      </c>
      <c r="L45" s="70">
        <f t="shared" si="3"/>
        <v>0</v>
      </c>
      <c r="M45" s="69">
        <f t="shared" si="4"/>
        <v>0</v>
      </c>
      <c r="N45" s="69">
        <f t="shared" si="5"/>
        <v>0</v>
      </c>
      <c r="O45" s="68">
        <f t="shared" si="6"/>
        <v>800</v>
      </c>
    </row>
    <row r="46" spans="1:15">
      <c r="E46" s="44"/>
      <c r="F46" s="26"/>
      <c r="G46" s="22"/>
    </row>
    <row r="47" spans="1:15" ht="17.25" customHeight="1">
      <c r="F47" s="26"/>
      <c r="G47" s="22"/>
    </row>
  </sheetData>
  <autoFilter ref="E10:O45" xr:uid="{00000000-0009-0000-0000-000002000000}"/>
  <mergeCells count="10">
    <mergeCell ref="E1:O1"/>
    <mergeCell ref="E2:O2"/>
    <mergeCell ref="E3:O3"/>
    <mergeCell ref="E4:O4"/>
    <mergeCell ref="I6:K8"/>
    <mergeCell ref="L6:O6"/>
    <mergeCell ref="L7:M7"/>
    <mergeCell ref="N7:O7"/>
    <mergeCell ref="L8:M8"/>
    <mergeCell ref="N8:O8"/>
  </mergeCells>
  <conditionalFormatting sqref="I20 I15 I17">
    <cfRule type="cellIs" dxfId="14" priority="8" operator="equal">
      <formula>#REF!</formula>
    </cfRule>
  </conditionalFormatting>
  <conditionalFormatting sqref="I12:I13">
    <cfRule type="cellIs" dxfId="13" priority="7" operator="equal">
      <formula>#REF!</formula>
    </cfRule>
  </conditionalFormatting>
  <conditionalFormatting sqref="I19">
    <cfRule type="cellIs" dxfId="12" priority="6" operator="equal">
      <formula>#REF!</formula>
    </cfRule>
  </conditionalFormatting>
  <conditionalFormatting sqref="I11">
    <cfRule type="cellIs" dxfId="11" priority="5" operator="equal">
      <formula>#REF!</formula>
    </cfRule>
  </conditionalFormatting>
  <conditionalFormatting sqref="I14">
    <cfRule type="cellIs" dxfId="10" priority="4" operator="equal">
      <formula>#REF!</formula>
    </cfRule>
  </conditionalFormatting>
  <conditionalFormatting sqref="I18">
    <cfRule type="cellIs" dxfId="9" priority="3" operator="equal">
      <formula>#REF!</formula>
    </cfRule>
  </conditionalFormatting>
  <conditionalFormatting sqref="I16">
    <cfRule type="cellIs" dxfId="8" priority="2" operator="equal">
      <formula>#REF!</formula>
    </cfRule>
  </conditionalFormatting>
  <conditionalFormatting sqref="I34">
    <cfRule type="cellIs" dxfId="7" priority="1" operator="equal">
      <formula>#REF!</formula>
    </cfRule>
  </conditionalFormatting>
  <pageMargins left="0.25" right="0.25" top="0.75" bottom="0.75" header="0.3" footer="0.3"/>
  <pageSetup paperSize="17" scale="72" fitToHeight="2" orientation="portrait" r:id="rId1"/>
  <headerFoot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3"/>
  <sheetViews>
    <sheetView zoomScale="70" zoomScaleNormal="70" zoomScalePageLayoutView="70" workbookViewId="0">
      <selection activeCell="G10" sqref="G10"/>
    </sheetView>
  </sheetViews>
  <sheetFormatPr defaultColWidth="9.140625" defaultRowHeight="18.75"/>
  <cols>
    <col min="1" max="1" width="7.85546875" style="4" customWidth="1"/>
    <col min="2" max="2" width="8.7109375" style="38" hidden="1" customWidth="1"/>
    <col min="3" max="3" width="6.140625" style="45" bestFit="1" customWidth="1"/>
    <col min="4" max="4" width="6" style="24" customWidth="1"/>
    <col min="5" max="5" width="9.85546875" style="13" bestFit="1" customWidth="1"/>
    <col min="6" max="6" width="22.7109375" style="5" bestFit="1" customWidth="1"/>
    <col min="7" max="7" width="50.140625" style="13" customWidth="1"/>
    <col min="8" max="8" width="5.140625" style="5" bestFit="1" customWidth="1"/>
    <col min="9" max="9" width="11.42578125" style="6" bestFit="1" customWidth="1"/>
    <col min="10" max="11" width="11.140625" style="6" customWidth="1"/>
    <col min="12" max="15" width="11.140625" style="4" customWidth="1"/>
    <col min="16" max="16384" width="9.140625" style="4"/>
  </cols>
  <sheetData>
    <row r="1" spans="1:15" ht="26.25"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s="15" customFormat="1" ht="26.25">
      <c r="B2" s="39"/>
      <c r="C2" s="46"/>
      <c r="D2" s="25"/>
      <c r="E2" s="113" t="s">
        <v>0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s="15" customFormat="1" ht="26.25">
      <c r="B3" s="40"/>
      <c r="C3" s="17"/>
      <c r="D3" s="21"/>
      <c r="E3" s="129" t="s">
        <v>95</v>
      </c>
      <c r="F3" s="113"/>
      <c r="G3" s="113"/>
      <c r="H3" s="113"/>
      <c r="I3" s="113"/>
      <c r="J3" s="113"/>
      <c r="K3" s="113"/>
      <c r="L3" s="131"/>
      <c r="M3" s="131"/>
      <c r="N3" s="131"/>
      <c r="O3" s="131"/>
    </row>
    <row r="4" spans="1:15" s="15" customFormat="1" ht="25.5">
      <c r="B4" s="40"/>
      <c r="C4" s="17"/>
      <c r="D4" s="21"/>
      <c r="E4" s="130"/>
      <c r="F4" s="130"/>
      <c r="G4" s="130"/>
      <c r="H4" s="130"/>
      <c r="I4" s="130"/>
      <c r="J4" s="130"/>
      <c r="K4" s="130"/>
      <c r="L4" s="132"/>
      <c r="M4" s="132"/>
      <c r="N4" s="132"/>
      <c r="O4" s="132"/>
    </row>
    <row r="5" spans="1:15" ht="19.5" thickBot="1">
      <c r="B5" s="41"/>
      <c r="C5" s="5"/>
      <c r="D5" s="23"/>
      <c r="E5" s="4"/>
      <c r="F5" s="4"/>
      <c r="G5" s="4"/>
      <c r="H5" s="4"/>
      <c r="I5" s="4"/>
      <c r="J5" s="4"/>
      <c r="K5" s="4"/>
    </row>
    <row r="6" spans="1:15" s="13" customFormat="1" ht="25.5">
      <c r="B6" s="42"/>
      <c r="C6" s="5"/>
      <c r="D6" s="5"/>
      <c r="E6" s="17"/>
      <c r="F6" s="17"/>
      <c r="G6" s="17"/>
      <c r="H6" s="17"/>
      <c r="I6" s="116" t="s">
        <v>2</v>
      </c>
      <c r="J6" s="117"/>
      <c r="K6" s="118"/>
      <c r="L6" s="126" t="s">
        <v>3</v>
      </c>
      <c r="M6" s="127"/>
      <c r="N6" s="127"/>
      <c r="O6" s="128"/>
    </row>
    <row r="7" spans="1:15" s="13" customFormat="1" ht="25.5">
      <c r="B7" s="42"/>
      <c r="C7" s="5"/>
      <c r="D7" s="5"/>
      <c r="E7" s="17"/>
      <c r="F7" s="17"/>
      <c r="G7" s="17"/>
      <c r="H7" s="17"/>
      <c r="I7" s="119"/>
      <c r="J7" s="120"/>
      <c r="K7" s="121"/>
      <c r="L7" s="125" t="s">
        <v>4</v>
      </c>
      <c r="M7" s="114"/>
      <c r="N7" s="114" t="s">
        <v>5</v>
      </c>
      <c r="O7" s="115"/>
    </row>
    <row r="8" spans="1:15" s="13" customFormat="1" ht="19.5" thickBot="1">
      <c r="B8" s="42"/>
      <c r="C8" s="5"/>
      <c r="D8" s="5"/>
      <c r="F8" s="5"/>
      <c r="H8" s="5"/>
      <c r="I8" s="122"/>
      <c r="J8" s="123"/>
      <c r="K8" s="124"/>
      <c r="L8" s="125">
        <f>+L9+M9</f>
        <v>113000</v>
      </c>
      <c r="M8" s="114"/>
      <c r="N8" s="114">
        <f>+N9+O9</f>
        <v>129450</v>
      </c>
      <c r="O8" s="115"/>
    </row>
    <row r="9" spans="1:15" s="13" customFormat="1" ht="19.5" thickBot="1">
      <c r="B9" s="43"/>
      <c r="F9" s="5"/>
      <c r="G9" s="19" t="s">
        <v>6</v>
      </c>
      <c r="H9" s="20"/>
      <c r="I9" s="27">
        <f>SUM(I11:I41)</f>
        <v>242450</v>
      </c>
      <c r="J9" s="28">
        <f>SUM(J11:J41)</f>
        <v>229750</v>
      </c>
      <c r="K9" s="29">
        <f>SUM(K11:K41)</f>
        <v>12700</v>
      </c>
      <c r="L9" s="31">
        <f>SUM(L11:L41)</f>
        <v>113000</v>
      </c>
      <c r="M9" s="28">
        <f>SUM(M11:M39)</f>
        <v>0</v>
      </c>
      <c r="N9" s="28">
        <f>SUM(N11:N41)</f>
        <v>116750</v>
      </c>
      <c r="O9" s="29">
        <f>SUM(O11:O41)</f>
        <v>12700</v>
      </c>
    </row>
    <row r="10" spans="1:15" s="5" customFormat="1" ht="138.75" thickBot="1">
      <c r="A10" s="67" t="s">
        <v>65</v>
      </c>
      <c r="B10" s="62" t="s">
        <v>8</v>
      </c>
      <c r="C10" s="63" t="s">
        <v>66</v>
      </c>
      <c r="D10" s="63" t="s">
        <v>67</v>
      </c>
      <c r="E10" s="64" t="s">
        <v>11</v>
      </c>
      <c r="F10" s="65" t="s">
        <v>12</v>
      </c>
      <c r="G10" s="65" t="s">
        <v>13</v>
      </c>
      <c r="H10" s="66" t="s">
        <v>14</v>
      </c>
      <c r="I10" s="56" t="s">
        <v>6</v>
      </c>
      <c r="J10" s="57" t="s">
        <v>15</v>
      </c>
      <c r="K10" s="58" t="s">
        <v>16</v>
      </c>
      <c r="L10" s="59" t="s">
        <v>15</v>
      </c>
      <c r="M10" s="60" t="s">
        <v>17</v>
      </c>
      <c r="N10" s="60" t="s">
        <v>15</v>
      </c>
      <c r="O10" s="61" t="s">
        <v>17</v>
      </c>
    </row>
    <row r="11" spans="1:15" s="13" customFormat="1" ht="45" customHeight="1">
      <c r="A11" s="87">
        <v>1</v>
      </c>
      <c r="B11" s="86">
        <v>1</v>
      </c>
      <c r="C11" s="85"/>
      <c r="D11" s="85">
        <v>1</v>
      </c>
      <c r="E11" s="85" t="s">
        <v>22</v>
      </c>
      <c r="F11" s="11" t="s">
        <v>56</v>
      </c>
      <c r="G11" s="12" t="s">
        <v>79</v>
      </c>
      <c r="H11" s="97" t="s">
        <v>21</v>
      </c>
      <c r="I11" s="30">
        <v>6000</v>
      </c>
      <c r="J11" s="54">
        <f t="shared" ref="J11:J17" si="0">IF(H11="Y",I11,0)</f>
        <v>6000</v>
      </c>
      <c r="K11" s="55">
        <f t="shared" ref="K11:K19" si="1">IF(H11="N",I11,0)</f>
        <v>0</v>
      </c>
      <c r="L11" s="96">
        <f t="shared" ref="L11:L41" si="2">IF(E11="MK-AR",J11,0)</f>
        <v>0</v>
      </c>
      <c r="M11" s="95">
        <f t="shared" ref="M11:M20" si="3">IF(E11="MK-AR",K11,0)</f>
        <v>0</v>
      </c>
      <c r="N11" s="95">
        <f t="shared" ref="N11:N41" si="4">IF(E11="MK-OK",J11,0)</f>
        <v>6000</v>
      </c>
      <c r="O11" s="94">
        <f t="shared" ref="O11:O20" si="5">IF(E11="MK-OK",K11,0)</f>
        <v>0</v>
      </c>
    </row>
    <row r="12" spans="1:15" s="44" customFormat="1" ht="45" customHeight="1">
      <c r="A12" s="34">
        <v>2</v>
      </c>
      <c r="B12" s="47">
        <v>24</v>
      </c>
      <c r="C12" s="7">
        <v>1</v>
      </c>
      <c r="D12" s="7"/>
      <c r="E12" s="7" t="s">
        <v>18</v>
      </c>
      <c r="F12" s="7" t="s">
        <v>19</v>
      </c>
      <c r="G12" s="12" t="s">
        <v>20</v>
      </c>
      <c r="H12" s="50" t="s">
        <v>21</v>
      </c>
      <c r="I12" s="30">
        <v>3200</v>
      </c>
      <c r="J12" s="10">
        <f t="shared" si="0"/>
        <v>3200</v>
      </c>
      <c r="K12" s="51">
        <f t="shared" si="1"/>
        <v>0</v>
      </c>
      <c r="L12" s="32">
        <f t="shared" si="2"/>
        <v>3200</v>
      </c>
      <c r="M12" s="16">
        <f t="shared" si="3"/>
        <v>0</v>
      </c>
      <c r="N12" s="16">
        <f t="shared" si="4"/>
        <v>0</v>
      </c>
      <c r="O12" s="18">
        <f t="shared" si="5"/>
        <v>0</v>
      </c>
    </row>
    <row r="13" spans="1:15" s="13" customFormat="1" ht="45" customHeight="1">
      <c r="A13" s="34">
        <v>3</v>
      </c>
      <c r="B13" s="47">
        <v>7</v>
      </c>
      <c r="C13" s="7"/>
      <c r="D13" s="7">
        <v>2</v>
      </c>
      <c r="E13" s="7" t="s">
        <v>22</v>
      </c>
      <c r="F13" s="11" t="s">
        <v>23</v>
      </c>
      <c r="G13" s="12" t="s">
        <v>24</v>
      </c>
      <c r="H13" s="49" t="s">
        <v>21</v>
      </c>
      <c r="I13" s="30">
        <v>48000</v>
      </c>
      <c r="J13" s="10">
        <f t="shared" si="0"/>
        <v>48000</v>
      </c>
      <c r="K13" s="51">
        <f t="shared" si="1"/>
        <v>0</v>
      </c>
      <c r="L13" s="32">
        <f t="shared" si="2"/>
        <v>0</v>
      </c>
      <c r="M13" s="16">
        <f t="shared" si="3"/>
        <v>0</v>
      </c>
      <c r="N13" s="16">
        <f t="shared" si="4"/>
        <v>48000</v>
      </c>
      <c r="O13" s="18">
        <f t="shared" si="5"/>
        <v>0</v>
      </c>
    </row>
    <row r="14" spans="1:15" s="13" customFormat="1" ht="45" customHeight="1">
      <c r="A14" s="34">
        <v>4</v>
      </c>
      <c r="B14" s="47">
        <v>3</v>
      </c>
      <c r="C14" s="7"/>
      <c r="D14" s="7">
        <v>3</v>
      </c>
      <c r="E14" s="7" t="s">
        <v>22</v>
      </c>
      <c r="F14" s="11" t="s">
        <v>25</v>
      </c>
      <c r="G14" s="12" t="s">
        <v>24</v>
      </c>
      <c r="H14" s="49" t="s">
        <v>21</v>
      </c>
      <c r="I14" s="30">
        <v>26000</v>
      </c>
      <c r="J14" s="10">
        <f t="shared" si="0"/>
        <v>26000</v>
      </c>
      <c r="K14" s="51">
        <f t="shared" si="1"/>
        <v>0</v>
      </c>
      <c r="L14" s="32">
        <f t="shared" si="2"/>
        <v>0</v>
      </c>
      <c r="M14" s="16">
        <f t="shared" si="3"/>
        <v>0</v>
      </c>
      <c r="N14" s="16">
        <f t="shared" si="4"/>
        <v>26000</v>
      </c>
      <c r="O14" s="18">
        <f t="shared" si="5"/>
        <v>0</v>
      </c>
    </row>
    <row r="15" spans="1:15" s="13" customFormat="1" ht="45" customHeight="1">
      <c r="A15" s="34">
        <v>5</v>
      </c>
      <c r="B15" s="47">
        <v>4</v>
      </c>
      <c r="C15" s="7">
        <v>2</v>
      </c>
      <c r="D15" s="7"/>
      <c r="E15" s="11" t="s">
        <v>18</v>
      </c>
      <c r="F15" s="8" t="s">
        <v>26</v>
      </c>
      <c r="G15" s="12" t="s">
        <v>24</v>
      </c>
      <c r="H15" s="50" t="s">
        <v>21</v>
      </c>
      <c r="I15" s="30">
        <v>30000</v>
      </c>
      <c r="J15" s="10">
        <f t="shared" si="0"/>
        <v>30000</v>
      </c>
      <c r="K15" s="51">
        <f t="shared" si="1"/>
        <v>0</v>
      </c>
      <c r="L15" s="32">
        <f t="shared" si="2"/>
        <v>30000</v>
      </c>
      <c r="M15" s="16">
        <f t="shared" si="3"/>
        <v>0</v>
      </c>
      <c r="N15" s="16">
        <f t="shared" si="4"/>
        <v>0</v>
      </c>
      <c r="O15" s="18">
        <f t="shared" si="5"/>
        <v>0</v>
      </c>
    </row>
    <row r="16" spans="1:15" s="13" customFormat="1" ht="45" customHeight="1">
      <c r="A16" s="34">
        <v>6</v>
      </c>
      <c r="B16" s="47">
        <v>9</v>
      </c>
      <c r="C16" s="7"/>
      <c r="D16" s="7">
        <v>4</v>
      </c>
      <c r="E16" s="7" t="s">
        <v>22</v>
      </c>
      <c r="F16" s="8" t="s">
        <v>37</v>
      </c>
      <c r="G16" s="9" t="s">
        <v>38</v>
      </c>
      <c r="H16" s="50" t="s">
        <v>21</v>
      </c>
      <c r="I16" s="30">
        <v>4000</v>
      </c>
      <c r="J16" s="10">
        <f t="shared" si="0"/>
        <v>4000</v>
      </c>
      <c r="K16" s="51">
        <f t="shared" si="1"/>
        <v>0</v>
      </c>
      <c r="L16" s="32">
        <f t="shared" si="2"/>
        <v>0</v>
      </c>
      <c r="M16" s="16">
        <f t="shared" si="3"/>
        <v>0</v>
      </c>
      <c r="N16" s="16">
        <f t="shared" si="4"/>
        <v>4000</v>
      </c>
      <c r="O16" s="18">
        <f t="shared" si="5"/>
        <v>0</v>
      </c>
    </row>
    <row r="17" spans="1:15" ht="45" customHeight="1">
      <c r="A17" s="34">
        <v>7</v>
      </c>
      <c r="B17" s="48"/>
      <c r="C17" s="7">
        <v>3</v>
      </c>
      <c r="D17" s="36"/>
      <c r="E17" s="35" t="s">
        <v>18</v>
      </c>
      <c r="F17" s="8" t="s">
        <v>29</v>
      </c>
      <c r="G17" s="9" t="s">
        <v>20</v>
      </c>
      <c r="H17" s="49" t="s">
        <v>21</v>
      </c>
      <c r="I17" s="30">
        <v>2000</v>
      </c>
      <c r="J17" s="33">
        <f t="shared" si="0"/>
        <v>2000</v>
      </c>
      <c r="K17" s="52">
        <f t="shared" si="1"/>
        <v>0</v>
      </c>
      <c r="L17" s="32">
        <f t="shared" si="2"/>
        <v>2000</v>
      </c>
      <c r="M17" s="16">
        <f t="shared" si="3"/>
        <v>0</v>
      </c>
      <c r="N17" s="16">
        <f t="shared" si="4"/>
        <v>0</v>
      </c>
      <c r="O17" s="18">
        <f t="shared" si="5"/>
        <v>0</v>
      </c>
    </row>
    <row r="18" spans="1:15" s="13" customFormat="1" ht="45" customHeight="1">
      <c r="A18" s="34">
        <v>8</v>
      </c>
      <c r="B18" s="47">
        <v>5</v>
      </c>
      <c r="C18" s="7"/>
      <c r="D18" s="7">
        <v>5</v>
      </c>
      <c r="E18" s="7" t="s">
        <v>22</v>
      </c>
      <c r="F18" s="8" t="s">
        <v>30</v>
      </c>
      <c r="G18" s="12" t="s">
        <v>24</v>
      </c>
      <c r="H18" s="49" t="s">
        <v>21</v>
      </c>
      <c r="I18" s="30">
        <v>6000</v>
      </c>
      <c r="J18" s="10">
        <v>6000</v>
      </c>
      <c r="K18" s="51">
        <f t="shared" si="1"/>
        <v>0</v>
      </c>
      <c r="L18" s="32">
        <f t="shared" si="2"/>
        <v>0</v>
      </c>
      <c r="M18" s="16">
        <f t="shared" si="3"/>
        <v>0</v>
      </c>
      <c r="N18" s="16">
        <f t="shared" si="4"/>
        <v>6000</v>
      </c>
      <c r="O18" s="18">
        <f t="shared" si="5"/>
        <v>0</v>
      </c>
    </row>
    <row r="19" spans="1:15" s="13" customFormat="1" ht="45" customHeight="1">
      <c r="A19" s="34">
        <v>9</v>
      </c>
      <c r="B19" s="47">
        <v>8</v>
      </c>
      <c r="C19" s="7">
        <v>4</v>
      </c>
      <c r="D19" s="7"/>
      <c r="E19" s="7" t="s">
        <v>18</v>
      </c>
      <c r="F19" s="8" t="s">
        <v>75</v>
      </c>
      <c r="G19" s="9" t="s">
        <v>24</v>
      </c>
      <c r="H19" s="50" t="s">
        <v>21</v>
      </c>
      <c r="I19" s="30">
        <v>29600</v>
      </c>
      <c r="J19" s="10">
        <f t="shared" ref="J19:J41" si="6">IF(H19="Y",I19,0)</f>
        <v>29600</v>
      </c>
      <c r="K19" s="51">
        <f t="shared" si="1"/>
        <v>0</v>
      </c>
      <c r="L19" s="32">
        <f t="shared" si="2"/>
        <v>29600</v>
      </c>
      <c r="M19" s="16">
        <f t="shared" si="3"/>
        <v>0</v>
      </c>
      <c r="N19" s="16">
        <f t="shared" si="4"/>
        <v>0</v>
      </c>
      <c r="O19" s="18">
        <f t="shared" si="5"/>
        <v>0</v>
      </c>
    </row>
    <row r="20" spans="1:15" s="13" customFormat="1" ht="45" customHeight="1">
      <c r="A20" s="34">
        <v>10</v>
      </c>
      <c r="B20" s="47">
        <v>12</v>
      </c>
      <c r="C20" s="7">
        <v>5</v>
      </c>
      <c r="D20" s="7"/>
      <c r="E20" s="7" t="s">
        <v>18</v>
      </c>
      <c r="F20" s="8" t="s">
        <v>31</v>
      </c>
      <c r="G20" s="14" t="s">
        <v>32</v>
      </c>
      <c r="H20" s="50" t="s">
        <v>21</v>
      </c>
      <c r="I20" s="30">
        <v>2000</v>
      </c>
      <c r="J20" s="10">
        <f t="shared" si="6"/>
        <v>2000</v>
      </c>
      <c r="K20" s="51">
        <v>0</v>
      </c>
      <c r="L20" s="32">
        <f t="shared" si="2"/>
        <v>2000</v>
      </c>
      <c r="M20" s="16">
        <f t="shared" si="3"/>
        <v>0</v>
      </c>
      <c r="N20" s="16">
        <f t="shared" si="4"/>
        <v>0</v>
      </c>
      <c r="O20" s="18">
        <f t="shared" si="5"/>
        <v>0</v>
      </c>
    </row>
    <row r="21" spans="1:15" s="13" customFormat="1" ht="45" customHeight="1">
      <c r="A21" s="34">
        <v>11</v>
      </c>
      <c r="B21" s="47"/>
      <c r="C21" s="7"/>
      <c r="D21" s="7">
        <v>6</v>
      </c>
      <c r="E21" s="7" t="s">
        <v>22</v>
      </c>
      <c r="F21" s="8" t="s">
        <v>25</v>
      </c>
      <c r="G21" s="14" t="s">
        <v>96</v>
      </c>
      <c r="H21" s="50" t="s">
        <v>21</v>
      </c>
      <c r="I21" s="30">
        <v>750</v>
      </c>
      <c r="J21" s="10">
        <f t="shared" si="6"/>
        <v>750</v>
      </c>
      <c r="K21" s="51"/>
      <c r="L21" s="32">
        <f t="shared" si="2"/>
        <v>0</v>
      </c>
      <c r="M21" s="16"/>
      <c r="N21" s="16">
        <f t="shared" si="4"/>
        <v>750</v>
      </c>
      <c r="O21" s="18"/>
    </row>
    <row r="22" spans="1:15" s="13" customFormat="1" ht="45" customHeight="1">
      <c r="A22" s="34">
        <v>12</v>
      </c>
      <c r="B22" s="47">
        <v>10</v>
      </c>
      <c r="C22" s="7"/>
      <c r="D22" s="7">
        <v>7</v>
      </c>
      <c r="E22" s="7" t="s">
        <v>22</v>
      </c>
      <c r="F22" s="11" t="s">
        <v>35</v>
      </c>
      <c r="G22" s="12" t="s">
        <v>24</v>
      </c>
      <c r="H22" s="49" t="s">
        <v>21</v>
      </c>
      <c r="I22" s="30">
        <v>24000</v>
      </c>
      <c r="J22" s="10">
        <f t="shared" si="6"/>
        <v>24000</v>
      </c>
      <c r="K22" s="51">
        <f t="shared" ref="K22:K41" si="7">IF(H22="N",I22,0)</f>
        <v>0</v>
      </c>
      <c r="L22" s="32">
        <f t="shared" si="2"/>
        <v>0</v>
      </c>
      <c r="M22" s="16">
        <f t="shared" ref="M22:M41" si="8">IF(E22="MK-AR",K22,0)</f>
        <v>0</v>
      </c>
      <c r="N22" s="16">
        <f t="shared" si="4"/>
        <v>24000</v>
      </c>
      <c r="O22" s="18">
        <f t="shared" ref="O22:O41" si="9">IF(E22="MK-OK",K22,0)</f>
        <v>0</v>
      </c>
    </row>
    <row r="23" spans="1:15" s="13" customFormat="1" ht="45" customHeight="1">
      <c r="A23" s="34">
        <v>13</v>
      </c>
      <c r="B23" s="47">
        <v>19</v>
      </c>
      <c r="C23" s="7"/>
      <c r="D23" s="7">
        <v>8</v>
      </c>
      <c r="E23" s="7" t="s">
        <v>22</v>
      </c>
      <c r="F23" s="8" t="s">
        <v>27</v>
      </c>
      <c r="G23" s="9" t="s">
        <v>28</v>
      </c>
      <c r="H23" s="50" t="s">
        <v>21</v>
      </c>
      <c r="I23" s="30">
        <v>2000</v>
      </c>
      <c r="J23" s="10">
        <f t="shared" si="6"/>
        <v>2000</v>
      </c>
      <c r="K23" s="51">
        <f t="shared" si="7"/>
        <v>0</v>
      </c>
      <c r="L23" s="32">
        <f t="shared" si="2"/>
        <v>0</v>
      </c>
      <c r="M23" s="16">
        <f t="shared" si="8"/>
        <v>0</v>
      </c>
      <c r="N23" s="16">
        <f t="shared" si="4"/>
        <v>2000</v>
      </c>
      <c r="O23" s="18">
        <f t="shared" si="9"/>
        <v>0</v>
      </c>
    </row>
    <row r="24" spans="1:15" s="13" customFormat="1" ht="45" customHeight="1">
      <c r="A24" s="34">
        <v>14</v>
      </c>
      <c r="B24" s="47"/>
      <c r="C24" s="7">
        <v>6</v>
      </c>
      <c r="D24" s="7"/>
      <c r="E24" s="7" t="s">
        <v>18</v>
      </c>
      <c r="F24" s="8" t="s">
        <v>31</v>
      </c>
      <c r="G24" s="14" t="s">
        <v>97</v>
      </c>
      <c r="H24" s="49" t="s">
        <v>21</v>
      </c>
      <c r="I24" s="30">
        <v>1500</v>
      </c>
      <c r="J24" s="10">
        <f t="shared" si="6"/>
        <v>1500</v>
      </c>
      <c r="K24" s="51">
        <f t="shared" si="7"/>
        <v>0</v>
      </c>
      <c r="L24" s="32">
        <f t="shared" si="2"/>
        <v>1500</v>
      </c>
      <c r="M24" s="16">
        <f t="shared" si="8"/>
        <v>0</v>
      </c>
      <c r="N24" s="16">
        <f t="shared" si="4"/>
        <v>0</v>
      </c>
      <c r="O24" s="18">
        <f t="shared" si="9"/>
        <v>0</v>
      </c>
    </row>
    <row r="25" spans="1:15" s="13" customFormat="1" ht="45" customHeight="1">
      <c r="A25" s="34">
        <v>15</v>
      </c>
      <c r="B25" s="47">
        <v>14</v>
      </c>
      <c r="C25" s="7">
        <v>7</v>
      </c>
      <c r="D25" s="7"/>
      <c r="E25" s="7" t="s">
        <v>18</v>
      </c>
      <c r="F25" s="11" t="s">
        <v>56</v>
      </c>
      <c r="G25" s="14" t="s">
        <v>57</v>
      </c>
      <c r="H25" s="49" t="s">
        <v>21</v>
      </c>
      <c r="I25" s="30">
        <v>10000</v>
      </c>
      <c r="J25" s="10">
        <f t="shared" si="6"/>
        <v>10000</v>
      </c>
      <c r="K25" s="51">
        <f t="shared" si="7"/>
        <v>0</v>
      </c>
      <c r="L25" s="32">
        <f t="shared" si="2"/>
        <v>10000</v>
      </c>
      <c r="M25" s="16">
        <f t="shared" si="8"/>
        <v>0</v>
      </c>
      <c r="N25" s="16">
        <f t="shared" si="4"/>
        <v>0</v>
      </c>
      <c r="O25" s="18">
        <f t="shared" si="9"/>
        <v>0</v>
      </c>
    </row>
    <row r="26" spans="1:15" s="13" customFormat="1" ht="60" customHeight="1">
      <c r="A26" s="34">
        <v>16</v>
      </c>
      <c r="B26" s="47">
        <v>15</v>
      </c>
      <c r="C26" s="7"/>
      <c r="D26" s="7">
        <v>9</v>
      </c>
      <c r="E26" s="7" t="s">
        <v>22</v>
      </c>
      <c r="F26" s="8" t="s">
        <v>25</v>
      </c>
      <c r="G26" s="9" t="s">
        <v>42</v>
      </c>
      <c r="H26" s="50" t="s">
        <v>80</v>
      </c>
      <c r="I26" s="30">
        <v>400</v>
      </c>
      <c r="J26" s="10">
        <f t="shared" si="6"/>
        <v>0</v>
      </c>
      <c r="K26" s="51">
        <f t="shared" si="7"/>
        <v>400</v>
      </c>
      <c r="L26" s="32">
        <f t="shared" si="2"/>
        <v>0</v>
      </c>
      <c r="M26" s="16">
        <f t="shared" si="8"/>
        <v>0</v>
      </c>
      <c r="N26" s="16">
        <f t="shared" si="4"/>
        <v>0</v>
      </c>
      <c r="O26" s="18">
        <f t="shared" si="9"/>
        <v>400</v>
      </c>
    </row>
    <row r="27" spans="1:15" ht="36">
      <c r="A27" s="34">
        <v>17</v>
      </c>
      <c r="B27" s="48"/>
      <c r="C27" s="7">
        <v>8</v>
      </c>
      <c r="D27" s="36"/>
      <c r="E27" s="35" t="s">
        <v>18</v>
      </c>
      <c r="F27" s="7" t="s">
        <v>33</v>
      </c>
      <c r="G27" s="12" t="s">
        <v>98</v>
      </c>
      <c r="H27" s="49" t="s">
        <v>21</v>
      </c>
      <c r="I27" s="30">
        <v>3200</v>
      </c>
      <c r="J27" s="33">
        <f t="shared" si="6"/>
        <v>3200</v>
      </c>
      <c r="K27" s="52">
        <f t="shared" si="7"/>
        <v>0</v>
      </c>
      <c r="L27" s="32">
        <f t="shared" si="2"/>
        <v>3200</v>
      </c>
      <c r="M27" s="16">
        <f t="shared" si="8"/>
        <v>0</v>
      </c>
      <c r="N27" s="16">
        <f t="shared" si="4"/>
        <v>0</v>
      </c>
      <c r="O27" s="18">
        <f t="shared" si="9"/>
        <v>0</v>
      </c>
    </row>
    <row r="28" spans="1:15" s="13" customFormat="1" ht="45" customHeight="1">
      <c r="A28" s="34">
        <v>18</v>
      </c>
      <c r="B28" s="47">
        <v>30</v>
      </c>
      <c r="C28" s="7">
        <v>9</v>
      </c>
      <c r="D28" s="7"/>
      <c r="E28" s="7" t="s">
        <v>18</v>
      </c>
      <c r="F28" s="8" t="s">
        <v>36</v>
      </c>
      <c r="G28" s="12" t="s">
        <v>98</v>
      </c>
      <c r="H28" s="50" t="s">
        <v>21</v>
      </c>
      <c r="I28" s="30">
        <v>3200</v>
      </c>
      <c r="J28" s="10">
        <f t="shared" si="6"/>
        <v>3200</v>
      </c>
      <c r="K28" s="51">
        <f t="shared" si="7"/>
        <v>0</v>
      </c>
      <c r="L28" s="32">
        <f t="shared" si="2"/>
        <v>3200</v>
      </c>
      <c r="M28" s="16">
        <f t="shared" si="8"/>
        <v>0</v>
      </c>
      <c r="N28" s="16">
        <f t="shared" si="4"/>
        <v>0</v>
      </c>
      <c r="O28" s="18">
        <f t="shared" si="9"/>
        <v>0</v>
      </c>
    </row>
    <row r="29" spans="1:15" s="13" customFormat="1" ht="45" customHeight="1">
      <c r="A29" s="34">
        <v>19</v>
      </c>
      <c r="B29" s="47">
        <v>22</v>
      </c>
      <c r="C29" s="7">
        <v>10</v>
      </c>
      <c r="D29" s="7"/>
      <c r="E29" s="7" t="s">
        <v>18</v>
      </c>
      <c r="F29" s="8" t="s">
        <v>39</v>
      </c>
      <c r="G29" s="12" t="s">
        <v>98</v>
      </c>
      <c r="H29" s="50" t="s">
        <v>21</v>
      </c>
      <c r="I29" s="30">
        <v>3200</v>
      </c>
      <c r="J29" s="10">
        <f t="shared" si="6"/>
        <v>3200</v>
      </c>
      <c r="K29" s="51">
        <f t="shared" si="7"/>
        <v>0</v>
      </c>
      <c r="L29" s="32">
        <f t="shared" si="2"/>
        <v>3200</v>
      </c>
      <c r="M29" s="16">
        <f t="shared" si="8"/>
        <v>0</v>
      </c>
      <c r="N29" s="16">
        <f t="shared" si="4"/>
        <v>0</v>
      </c>
      <c r="O29" s="18">
        <f t="shared" si="9"/>
        <v>0</v>
      </c>
    </row>
    <row r="30" spans="1:15" s="13" customFormat="1" ht="45" customHeight="1">
      <c r="A30" s="34">
        <v>20</v>
      </c>
      <c r="B30" s="47">
        <v>28</v>
      </c>
      <c r="C30" s="7">
        <v>11</v>
      </c>
      <c r="D30" s="7"/>
      <c r="E30" s="7" t="s">
        <v>18</v>
      </c>
      <c r="F30" s="7" t="s">
        <v>43</v>
      </c>
      <c r="G30" s="14" t="s">
        <v>44</v>
      </c>
      <c r="H30" s="50" t="s">
        <v>21</v>
      </c>
      <c r="I30" s="30">
        <v>3200</v>
      </c>
      <c r="J30" s="10">
        <f t="shared" si="6"/>
        <v>3200</v>
      </c>
      <c r="K30" s="51">
        <f t="shared" si="7"/>
        <v>0</v>
      </c>
      <c r="L30" s="32">
        <f t="shared" si="2"/>
        <v>3200</v>
      </c>
      <c r="M30" s="16">
        <f t="shared" si="8"/>
        <v>0</v>
      </c>
      <c r="N30" s="16">
        <f t="shared" si="4"/>
        <v>0</v>
      </c>
      <c r="O30" s="18">
        <f t="shared" si="9"/>
        <v>0</v>
      </c>
    </row>
    <row r="31" spans="1:15" s="13" customFormat="1" ht="62.25" customHeight="1">
      <c r="A31" s="34">
        <v>21</v>
      </c>
      <c r="B31" s="47">
        <v>25</v>
      </c>
      <c r="C31" s="7"/>
      <c r="D31" s="7">
        <v>10</v>
      </c>
      <c r="E31" s="7" t="s">
        <v>22</v>
      </c>
      <c r="F31" s="8" t="s">
        <v>45</v>
      </c>
      <c r="G31" s="9" t="s">
        <v>46</v>
      </c>
      <c r="H31" s="50" t="s">
        <v>80</v>
      </c>
      <c r="I31" s="30">
        <v>4000</v>
      </c>
      <c r="J31" s="10">
        <f t="shared" si="6"/>
        <v>0</v>
      </c>
      <c r="K31" s="51">
        <f t="shared" si="7"/>
        <v>4000</v>
      </c>
      <c r="L31" s="32">
        <f t="shared" si="2"/>
        <v>0</v>
      </c>
      <c r="M31" s="16">
        <f t="shared" si="8"/>
        <v>0</v>
      </c>
      <c r="N31" s="16">
        <f t="shared" si="4"/>
        <v>0</v>
      </c>
      <c r="O31" s="18">
        <f t="shared" si="9"/>
        <v>4000</v>
      </c>
    </row>
    <row r="32" spans="1:15" ht="33" customHeight="1">
      <c r="A32" s="34">
        <v>22</v>
      </c>
      <c r="B32" s="48">
        <v>32</v>
      </c>
      <c r="C32" s="7">
        <v>12</v>
      </c>
      <c r="D32" s="36"/>
      <c r="E32" s="35" t="s">
        <v>18</v>
      </c>
      <c r="F32" s="7" t="s">
        <v>47</v>
      </c>
      <c r="G32" s="12" t="s">
        <v>98</v>
      </c>
      <c r="H32" s="49" t="s">
        <v>21</v>
      </c>
      <c r="I32" s="30">
        <v>3200</v>
      </c>
      <c r="J32" s="33">
        <f t="shared" si="6"/>
        <v>3200</v>
      </c>
      <c r="K32" s="52">
        <f t="shared" si="7"/>
        <v>0</v>
      </c>
      <c r="L32" s="32">
        <f t="shared" si="2"/>
        <v>3200</v>
      </c>
      <c r="M32" s="16">
        <f t="shared" si="8"/>
        <v>0</v>
      </c>
      <c r="N32" s="16">
        <f t="shared" si="4"/>
        <v>0</v>
      </c>
      <c r="O32" s="18">
        <f t="shared" si="9"/>
        <v>0</v>
      </c>
    </row>
    <row r="33" spans="1:15" s="13" customFormat="1" ht="45" customHeight="1">
      <c r="A33" s="34">
        <v>23</v>
      </c>
      <c r="B33" s="47">
        <v>27</v>
      </c>
      <c r="C33" s="7"/>
      <c r="D33" s="7">
        <v>11</v>
      </c>
      <c r="E33" s="7" t="s">
        <v>22</v>
      </c>
      <c r="F33" s="8" t="s">
        <v>56</v>
      </c>
      <c r="G33" s="9" t="s">
        <v>87</v>
      </c>
      <c r="H33" s="49" t="s">
        <v>80</v>
      </c>
      <c r="I33" s="30">
        <v>500</v>
      </c>
      <c r="J33" s="10">
        <f t="shared" si="6"/>
        <v>0</v>
      </c>
      <c r="K33" s="51">
        <f t="shared" si="7"/>
        <v>500</v>
      </c>
      <c r="L33" s="32">
        <f t="shared" si="2"/>
        <v>0</v>
      </c>
      <c r="M33" s="16">
        <f t="shared" si="8"/>
        <v>0</v>
      </c>
      <c r="N33" s="16">
        <f t="shared" si="4"/>
        <v>0</v>
      </c>
      <c r="O33" s="18">
        <f t="shared" si="9"/>
        <v>500</v>
      </c>
    </row>
    <row r="34" spans="1:15" ht="40.5" customHeight="1">
      <c r="A34" s="34">
        <v>24</v>
      </c>
      <c r="B34" s="48">
        <v>29</v>
      </c>
      <c r="C34" s="7"/>
      <c r="D34" s="36">
        <v>12</v>
      </c>
      <c r="E34" s="35" t="s">
        <v>22</v>
      </c>
      <c r="F34" s="8" t="s">
        <v>45</v>
      </c>
      <c r="G34" s="9" t="s">
        <v>28</v>
      </c>
      <c r="H34" s="49" t="s">
        <v>80</v>
      </c>
      <c r="I34" s="30">
        <v>2000</v>
      </c>
      <c r="J34" s="33">
        <f t="shared" si="6"/>
        <v>0</v>
      </c>
      <c r="K34" s="52">
        <f t="shared" si="7"/>
        <v>2000</v>
      </c>
      <c r="L34" s="32">
        <f t="shared" si="2"/>
        <v>0</v>
      </c>
      <c r="M34" s="16">
        <f t="shared" si="8"/>
        <v>0</v>
      </c>
      <c r="N34" s="16">
        <f t="shared" si="4"/>
        <v>0</v>
      </c>
      <c r="O34" s="18">
        <f t="shared" si="9"/>
        <v>2000</v>
      </c>
    </row>
    <row r="35" spans="1:15" ht="45" customHeight="1">
      <c r="A35" s="34">
        <v>25</v>
      </c>
      <c r="B35" s="48">
        <v>26</v>
      </c>
      <c r="C35" s="7">
        <v>13</v>
      </c>
      <c r="D35" s="36"/>
      <c r="E35" s="35" t="s">
        <v>18</v>
      </c>
      <c r="F35" s="7" t="s">
        <v>29</v>
      </c>
      <c r="G35" s="12" t="s">
        <v>49</v>
      </c>
      <c r="H35" s="49" t="s">
        <v>21</v>
      </c>
      <c r="I35" s="30">
        <v>4200</v>
      </c>
      <c r="J35" s="33">
        <f t="shared" si="6"/>
        <v>4200</v>
      </c>
      <c r="K35" s="52">
        <f t="shared" si="7"/>
        <v>0</v>
      </c>
      <c r="L35" s="32">
        <f t="shared" si="2"/>
        <v>4200</v>
      </c>
      <c r="M35" s="16">
        <f t="shared" si="8"/>
        <v>0</v>
      </c>
      <c r="N35" s="16">
        <f t="shared" si="4"/>
        <v>0</v>
      </c>
      <c r="O35" s="18">
        <f t="shared" si="9"/>
        <v>0</v>
      </c>
    </row>
    <row r="36" spans="1:15" s="13" customFormat="1" ht="45" customHeight="1">
      <c r="A36" s="34">
        <v>26</v>
      </c>
      <c r="B36" s="47">
        <v>31</v>
      </c>
      <c r="C36" s="7"/>
      <c r="D36" s="7">
        <v>13</v>
      </c>
      <c r="E36" s="7" t="s">
        <v>22</v>
      </c>
      <c r="F36" s="8" t="s">
        <v>34</v>
      </c>
      <c r="G36" s="9" t="s">
        <v>28</v>
      </c>
      <c r="H36" s="50" t="s">
        <v>80</v>
      </c>
      <c r="I36" s="30">
        <v>2000</v>
      </c>
      <c r="J36" s="10">
        <f t="shared" si="6"/>
        <v>0</v>
      </c>
      <c r="K36" s="51">
        <f t="shared" si="7"/>
        <v>2000</v>
      </c>
      <c r="L36" s="32">
        <f t="shared" si="2"/>
        <v>0</v>
      </c>
      <c r="M36" s="16">
        <f t="shared" si="8"/>
        <v>0</v>
      </c>
      <c r="N36" s="16">
        <f t="shared" si="4"/>
        <v>0</v>
      </c>
      <c r="O36" s="18">
        <f t="shared" si="9"/>
        <v>2000</v>
      </c>
    </row>
    <row r="37" spans="1:15" s="13" customFormat="1" ht="45" customHeight="1">
      <c r="A37" s="34">
        <v>27</v>
      </c>
      <c r="B37" s="47">
        <v>35</v>
      </c>
      <c r="C37" s="7">
        <v>14</v>
      </c>
      <c r="D37" s="7"/>
      <c r="E37" s="7" t="s">
        <v>18</v>
      </c>
      <c r="F37" s="8" t="s">
        <v>52</v>
      </c>
      <c r="G37" s="9" t="s">
        <v>53</v>
      </c>
      <c r="H37" s="50" t="s">
        <v>21</v>
      </c>
      <c r="I37" s="30">
        <v>3800</v>
      </c>
      <c r="J37" s="10">
        <f t="shared" si="6"/>
        <v>3800</v>
      </c>
      <c r="K37" s="51">
        <f t="shared" si="7"/>
        <v>0</v>
      </c>
      <c r="L37" s="32">
        <f t="shared" si="2"/>
        <v>3800</v>
      </c>
      <c r="M37" s="16">
        <f t="shared" si="8"/>
        <v>0</v>
      </c>
      <c r="N37" s="16">
        <f t="shared" si="4"/>
        <v>0</v>
      </c>
      <c r="O37" s="18">
        <f t="shared" si="9"/>
        <v>0</v>
      </c>
    </row>
    <row r="38" spans="1:15" ht="42" customHeight="1">
      <c r="A38" s="34">
        <v>28</v>
      </c>
      <c r="B38" s="48">
        <v>33</v>
      </c>
      <c r="C38" s="7"/>
      <c r="D38" s="36">
        <v>14</v>
      </c>
      <c r="E38" s="35" t="s">
        <v>22</v>
      </c>
      <c r="F38" s="7" t="s">
        <v>56</v>
      </c>
      <c r="G38" s="12" t="s">
        <v>90</v>
      </c>
      <c r="H38" s="49" t="s">
        <v>80</v>
      </c>
      <c r="I38" s="30">
        <v>3800</v>
      </c>
      <c r="J38" s="33">
        <f t="shared" si="6"/>
        <v>0</v>
      </c>
      <c r="K38" s="52">
        <f t="shared" si="7"/>
        <v>3800</v>
      </c>
      <c r="L38" s="32">
        <f t="shared" si="2"/>
        <v>0</v>
      </c>
      <c r="M38" s="16">
        <f t="shared" si="8"/>
        <v>0</v>
      </c>
      <c r="N38" s="16">
        <f t="shared" si="4"/>
        <v>0</v>
      </c>
      <c r="O38" s="18">
        <f t="shared" si="9"/>
        <v>3800</v>
      </c>
    </row>
    <row r="39" spans="1:15" s="13" customFormat="1" ht="45" customHeight="1">
      <c r="A39" s="34">
        <v>29</v>
      </c>
      <c r="B39" s="47">
        <v>11</v>
      </c>
      <c r="C39" s="7">
        <v>15</v>
      </c>
      <c r="D39" s="7"/>
      <c r="E39" s="7" t="s">
        <v>18</v>
      </c>
      <c r="F39" s="7" t="s">
        <v>59</v>
      </c>
      <c r="G39" s="12" t="s">
        <v>60</v>
      </c>
      <c r="H39" s="50" t="s">
        <v>21</v>
      </c>
      <c r="I39" s="30">
        <v>10000</v>
      </c>
      <c r="J39" s="10">
        <f t="shared" si="6"/>
        <v>10000</v>
      </c>
      <c r="K39" s="51">
        <f t="shared" si="7"/>
        <v>0</v>
      </c>
      <c r="L39" s="32">
        <f t="shared" si="2"/>
        <v>10000</v>
      </c>
      <c r="M39" s="16">
        <f t="shared" si="8"/>
        <v>0</v>
      </c>
      <c r="N39" s="16">
        <f t="shared" si="4"/>
        <v>0</v>
      </c>
      <c r="O39" s="18">
        <f t="shared" si="9"/>
        <v>0</v>
      </c>
    </row>
    <row r="40" spans="1:15" s="13" customFormat="1" ht="45" customHeight="1">
      <c r="A40" s="80">
        <v>30</v>
      </c>
      <c r="B40" s="79"/>
      <c r="C40" s="78">
        <v>16</v>
      </c>
      <c r="D40" s="78"/>
      <c r="E40" s="7" t="s">
        <v>18</v>
      </c>
      <c r="F40" s="7" t="s">
        <v>74</v>
      </c>
      <c r="G40" s="12" t="s">
        <v>57</v>
      </c>
      <c r="H40" s="50" t="s">
        <v>21</v>
      </c>
      <c r="I40" s="30">
        <v>200</v>
      </c>
      <c r="J40" s="10">
        <f t="shared" si="6"/>
        <v>200</v>
      </c>
      <c r="K40" s="51">
        <f t="shared" si="7"/>
        <v>0</v>
      </c>
      <c r="L40" s="32">
        <f t="shared" si="2"/>
        <v>200</v>
      </c>
      <c r="M40" s="16">
        <f t="shared" si="8"/>
        <v>0</v>
      </c>
      <c r="N40" s="16">
        <f t="shared" si="4"/>
        <v>0</v>
      </c>
      <c r="O40" s="18">
        <f t="shared" si="9"/>
        <v>0</v>
      </c>
    </row>
    <row r="41" spans="1:15" s="13" customFormat="1" ht="45" customHeight="1" thickBot="1">
      <c r="A41" s="77">
        <v>31</v>
      </c>
      <c r="B41" s="76">
        <v>20</v>
      </c>
      <c r="C41" s="75">
        <v>17</v>
      </c>
      <c r="D41" s="75"/>
      <c r="E41" s="75" t="s">
        <v>18</v>
      </c>
      <c r="F41" s="74" t="s">
        <v>29</v>
      </c>
      <c r="G41" s="73" t="s">
        <v>76</v>
      </c>
      <c r="H41" s="72" t="s">
        <v>21</v>
      </c>
      <c r="I41" s="71">
        <v>500</v>
      </c>
      <c r="J41" s="37">
        <f t="shared" si="6"/>
        <v>500</v>
      </c>
      <c r="K41" s="53">
        <f t="shared" si="7"/>
        <v>0</v>
      </c>
      <c r="L41" s="70">
        <f t="shared" si="2"/>
        <v>500</v>
      </c>
      <c r="M41" s="69">
        <f t="shared" si="8"/>
        <v>0</v>
      </c>
      <c r="N41" s="69">
        <f t="shared" si="4"/>
        <v>0</v>
      </c>
      <c r="O41" s="68">
        <f t="shared" si="9"/>
        <v>0</v>
      </c>
    </row>
    <row r="42" spans="1:15">
      <c r="E42" s="44"/>
      <c r="F42" s="26"/>
      <c r="G42" s="22"/>
    </row>
    <row r="43" spans="1:15" ht="17.25" customHeight="1">
      <c r="F43" s="26"/>
      <c r="G43" s="22"/>
    </row>
  </sheetData>
  <autoFilter ref="E10:P41" xr:uid="{00000000-0009-0000-0000-000003000000}"/>
  <mergeCells count="10">
    <mergeCell ref="E1:O1"/>
    <mergeCell ref="E2:O2"/>
    <mergeCell ref="E3:O3"/>
    <mergeCell ref="E4:O4"/>
    <mergeCell ref="I6:K8"/>
    <mergeCell ref="L6:O6"/>
    <mergeCell ref="L7:M7"/>
    <mergeCell ref="N7:O7"/>
    <mergeCell ref="L8:M8"/>
    <mergeCell ref="N8:O8"/>
  </mergeCells>
  <conditionalFormatting sqref="I18 I25 I36 I41 I20:I22 I16 I29 I31">
    <cfRule type="cellIs" dxfId="6" priority="7" operator="equal">
      <formula>#REF!</formula>
    </cfRule>
  </conditionalFormatting>
  <conditionalFormatting sqref="I37 I19 I12:I15 I24 I33">
    <cfRule type="cellIs" dxfId="5" priority="6" operator="equal">
      <formula>#REF!</formula>
    </cfRule>
  </conditionalFormatting>
  <conditionalFormatting sqref="I28 I23">
    <cfRule type="cellIs" dxfId="4" priority="5" operator="equal">
      <formula>#REF!</formula>
    </cfRule>
  </conditionalFormatting>
  <conditionalFormatting sqref="I26">
    <cfRule type="cellIs" dxfId="3" priority="4" operator="equal">
      <formula>#REF!</formula>
    </cfRule>
  </conditionalFormatting>
  <conditionalFormatting sqref="I30">
    <cfRule type="cellIs" dxfId="2" priority="3" operator="equal">
      <formula>#REF!</formula>
    </cfRule>
  </conditionalFormatting>
  <conditionalFormatting sqref="I17">
    <cfRule type="cellIs" dxfId="1" priority="2" operator="equal">
      <formula>#REF!</formula>
    </cfRule>
  </conditionalFormatting>
  <conditionalFormatting sqref="I11">
    <cfRule type="cellIs" dxfId="0" priority="1" operator="equal">
      <formula>#REF!</formula>
    </cfRule>
  </conditionalFormatting>
  <pageMargins left="0.25" right="0.25" top="0.75" bottom="0.75" header="0.3" footer="0.3"/>
  <pageSetup paperSize="17" scale="72" fitToHeight="2" orientation="portrait" r:id="rId1"/>
  <headerFoot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F28"/>
  <sheetViews>
    <sheetView workbookViewId="0">
      <selection activeCell="A24" sqref="A24"/>
    </sheetView>
  </sheetViews>
  <sheetFormatPr defaultColWidth="9.140625" defaultRowHeight="25.5"/>
  <cols>
    <col min="1" max="1" width="110.140625" style="2" customWidth="1"/>
    <col min="2" max="16384" width="9.140625" style="2"/>
  </cols>
  <sheetData>
    <row r="3" spans="1:1" ht="153">
      <c r="A3" s="3" t="s">
        <v>99</v>
      </c>
    </row>
    <row r="26" spans="3:6">
      <c r="C26" s="1"/>
      <c r="D26" s="1"/>
    </row>
    <row r="27" spans="3:6">
      <c r="F27" s="1"/>
    </row>
    <row r="28" spans="3:6">
      <c r="F28" s="1"/>
    </row>
  </sheetData>
  <pageMargins left="0.7" right="0.7" top="0.75" bottom="0.75" header="0.3" footer="0.3"/>
  <pageSetup scale="82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ocessed xmlns="f40aa4e5-11f0-47b3-bb66-a9479c39c64d">false</Processed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732FAF92C6BD43913D1B8554C5CA89" ma:contentTypeVersion="17" ma:contentTypeDescription="Create a new document." ma:contentTypeScope="" ma:versionID="b272fd0d45070921e291d998bdc11835">
  <xsd:schema xmlns:xsd="http://www.w3.org/2001/XMLSchema" xmlns:xs="http://www.w3.org/2001/XMLSchema" xmlns:p="http://schemas.microsoft.com/office/2006/metadata/properties" xmlns:ns1="http://schemas.microsoft.com/sharepoint/v3" xmlns:ns2="f40aa4e5-11f0-47b3-bb66-a9479c39c64d" xmlns:ns3="44259822-5f70-4047-b4aa-84c0187a967b" targetNamespace="http://schemas.microsoft.com/office/2006/metadata/properties" ma:root="true" ma:fieldsID="8c95f3079b585a4df61642ac31373d4c" ns1:_="" ns2:_="" ns3:_="">
    <xsd:import namespace="http://schemas.microsoft.com/sharepoint/v3"/>
    <xsd:import namespace="f40aa4e5-11f0-47b3-bb66-a9479c39c64d"/>
    <xsd:import namespace="44259822-5f70-4047-b4aa-84c0187a96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Proces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aa4e5-11f0-47b3-bb66-a9479c39c6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rocessed" ma:index="22" nillable="true" ma:displayName="Processed" ma:default="0" ma:internalName="Process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259822-5f70-4047-b4aa-84c0187a9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305F8B-2CA2-42E2-8635-596C966047A6}"/>
</file>

<file path=customXml/itemProps2.xml><?xml version="1.0" encoding="utf-8"?>
<ds:datastoreItem xmlns:ds="http://schemas.openxmlformats.org/officeDocument/2006/customXml" ds:itemID="{872E436C-93B3-4159-B25B-4C7ECADEC04B}"/>
</file>

<file path=customXml/itemProps3.xml><?xml version="1.0" encoding="utf-8"?>
<ds:datastoreItem xmlns:ds="http://schemas.openxmlformats.org/officeDocument/2006/customXml" ds:itemID="{3C74A3CD-E568-48E2-8F01-1BCCF5FA78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USACE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M4OP9ARP</dc:creator>
  <cp:keywords/>
  <dc:description/>
  <cp:lastModifiedBy>Makenzie Allen</cp:lastModifiedBy>
  <cp:revision/>
  <dcterms:created xsi:type="dcterms:W3CDTF">2012-10-22T18:10:08Z</dcterms:created>
  <dcterms:modified xsi:type="dcterms:W3CDTF">2022-03-29T13:09:34Z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0x010100F5732FAF92C6BD43913D1B8554C5CA89</vt:lpwstr>
  </property>
</Properties>
</file>