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A&amp;E\Projects\70516_ODOT Site Adapt\001 - New Maint &amp; Residency_McClain County\04_Disciplines\Civil\"/>
    </mc:Choice>
  </mc:AlternateContent>
  <xr:revisionPtr revIDLastSave="0" documentId="13_ncr:1_{0E3C8B91-B8F4-45AC-AAA2-1EC3C07B13D3}" xr6:coauthVersionLast="47" xr6:coauthVersionMax="47" xr10:uidLastSave="{00000000-0000-0000-0000-000000000000}"/>
  <bookViews>
    <workbookView xWindow="-120" yWindow="-120" windowWidth="29040" windowHeight="17520" tabRatio="812" xr2:uid="{00000000-000D-0000-FFFF-FFFF00000000}"/>
  </bookViews>
  <sheets>
    <sheet name="DIV 1 ESTIMATE 2018-09-17" sheetId="5" r:id="rId1"/>
  </sheets>
  <definedNames>
    <definedName name="Bid_Values" localSheetId="0">#REF!</definedName>
    <definedName name="Bid_Values">#REF!</definedName>
    <definedName name="invoice" localSheetId="0">'DIV 1 ESTIMATE 2018-09-17'!$F$9:$G$50</definedName>
    <definedName name="_xlnm.Print_Area" localSheetId="0">'DIV 1 ESTIMATE 2018-09-17'!$A$1:$J$121</definedName>
    <definedName name="_xlnm.Print_Titles" localSheetId="0">'DIV 1 ESTIMATE 2018-09-17'!$3:$8</definedName>
    <definedName name="STANDARD_BID_ITEMS" localSheetId="0">#REF!</definedName>
    <definedName name="STANDARD_BID_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9" i="5" l="1"/>
  <c r="J59" i="5"/>
  <c r="J58" i="5"/>
  <c r="J57" i="5"/>
  <c r="J55" i="5"/>
  <c r="J54" i="5"/>
  <c r="J53" i="5"/>
  <c r="J95" i="5"/>
  <c r="J97" i="5"/>
  <c r="J94" i="5"/>
  <c r="J73" i="5"/>
  <c r="J115" i="5"/>
  <c r="J113" i="5"/>
  <c r="J111" i="5"/>
  <c r="J109" i="5"/>
  <c r="J107" i="5"/>
  <c r="J105" i="5"/>
  <c r="J93" i="5" l="1"/>
  <c r="J92" i="5"/>
  <c r="J91" i="5"/>
  <c r="J90" i="5"/>
  <c r="J89" i="5"/>
  <c r="J85" i="5"/>
  <c r="J84" i="5"/>
  <c r="J83" i="5"/>
  <c r="J82" i="5"/>
  <c r="J81" i="5"/>
  <c r="J77" i="5"/>
  <c r="J76" i="5"/>
  <c r="J75" i="5"/>
  <c r="J74" i="5"/>
  <c r="J69" i="5"/>
  <c r="J68" i="5"/>
  <c r="J67" i="5"/>
  <c r="J66" i="5"/>
  <c r="J65" i="5"/>
  <c r="J64" i="5"/>
  <c r="J63" i="5"/>
  <c r="J62" i="5"/>
  <c r="J41" i="5"/>
  <c r="J40" i="5"/>
  <c r="J39" i="5"/>
  <c r="J38" i="5"/>
  <c r="J37" i="5"/>
  <c r="J48" i="5"/>
  <c r="J47" i="5"/>
  <c r="J46" i="5"/>
  <c r="J45" i="5"/>
  <c r="J23" i="5"/>
  <c r="J56" i="5"/>
  <c r="J52" i="5"/>
  <c r="J78" i="5" l="1"/>
  <c r="J86" i="5"/>
  <c r="J70" i="5"/>
  <c r="J49" i="5"/>
  <c r="J35" i="5"/>
  <c r="J34" i="5"/>
  <c r="J33" i="5"/>
  <c r="J29" i="5"/>
  <c r="J14" i="5"/>
  <c r="J13" i="5"/>
  <c r="J15" i="5" l="1"/>
  <c r="J27" i="5"/>
  <c r="J36" i="5" l="1"/>
  <c r="J42" i="5" s="1"/>
  <c r="J28" i="5" l="1"/>
  <c r="J30" i="5" s="1"/>
  <c r="J22" i="5"/>
  <c r="J21" i="5"/>
  <c r="J20" i="5"/>
  <c r="J19" i="5"/>
  <c r="J18" i="5"/>
  <c r="J103" i="5" l="1"/>
  <c r="J118" i="5" s="1"/>
  <c r="J24" i="5"/>
  <c r="J120" i="5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11" type="1" refreshedVersion="0" savePassword="1" background="1" saveData="1">
    <dbPr connection="DBQ=H:\DOCUMENT\Bid Tabulation Form\BTA\Bid Tabulation Database.mdb;DefaultDir=H:\DOCUMENT\Bid Tabulation Form\BTA;Driver={Driver do Microsoft Access (*.mdb)};DriverId=25;FIL=MS Access;MaxBufferSize=2048;MaxScanRows=8;PageTimeout=5;SafeTransactions=0;Threads=3;UID=admin;UserCommitSync=Yes;" command="SELECT STANDARD_BID_ITEMS.`STANDARD BID ITEM NUMBER`, STANDARD_BID_ITEMS.DESCRIPTION, STANDARD_BID_ITEMS.SECTION, STANDARD_BID_ITEMS.UNIT_x000d__x000a_FROM `H:\DOCUMENT\Bid Tabulation Form\BTA\Bid Tabulation Database`.STANDARD_BID_ITEMS STANDARD_BID_ITEMS_x000d__x000a_ORDER BY STANDARD_BID_ITEMS.`STANDARD BID ITEM NUMBER`"/>
  </connection>
</connections>
</file>

<file path=xl/sharedStrings.xml><?xml version="1.0" encoding="utf-8"?>
<sst xmlns="http://schemas.openxmlformats.org/spreadsheetml/2006/main" count="185" uniqueCount="104">
  <si>
    <t>DESCRIPTION</t>
  </si>
  <si>
    <t>UNIT</t>
  </si>
  <si>
    <t>project description</t>
  </si>
  <si>
    <t>project number</t>
  </si>
  <si>
    <t>project unique id</t>
  </si>
  <si>
    <t>date</t>
  </si>
  <si>
    <t>QUANTITY</t>
  </si>
  <si>
    <t>UNIT COST</t>
  </si>
  <si>
    <t>PROJECT DESCRIPTION</t>
  </si>
  <si>
    <t>DATE</t>
  </si>
  <si>
    <t>CY</t>
  </si>
  <si>
    <t>SY</t>
  </si>
  <si>
    <t>LF</t>
  </si>
  <si>
    <t>EA</t>
  </si>
  <si>
    <t>SOLID SLAB SOD</t>
  </si>
  <si>
    <t>CLEARING AND GRUBBING</t>
  </si>
  <si>
    <t>LSUM</t>
  </si>
  <si>
    <t>CONSTRUCTION STAKING LEVEL II</t>
  </si>
  <si>
    <t>EROSION CONTROL</t>
  </si>
  <si>
    <t>EXCAVATION</t>
  </si>
  <si>
    <t>AGGREGATE BASE TYPE A</t>
  </si>
  <si>
    <t>GENERAL CONDITIONS</t>
  </si>
  <si>
    <t>CIVIL SITE ESTIMATE</t>
  </si>
  <si>
    <t>EARTHWORK</t>
  </si>
  <si>
    <t>SELECT FILL</t>
  </si>
  <si>
    <t>TOTAL CIVIL SITE ESTIMATE</t>
  </si>
  <si>
    <t>BUILDINGS ESTIMATE</t>
  </si>
  <si>
    <t>TOTAL BUILDINGS ESTIMATE</t>
  </si>
  <si>
    <t xml:space="preserve"> CONSTRUCTION PROJECT NUMBER</t>
  </si>
  <si>
    <t>CONSTRUCTION JOB PIECE NUMBER</t>
  </si>
  <si>
    <t>SITE PREPARATION / EROSION CONTROL</t>
  </si>
  <si>
    <t>SITE STORM SEWER</t>
  </si>
  <si>
    <t>TOTAL BID</t>
  </si>
  <si>
    <t>TOTAL BASE BID</t>
  </si>
  <si>
    <t>BORROW</t>
  </si>
  <si>
    <t>SITE PAVING</t>
  </si>
  <si>
    <t>CET TYPE AA6</t>
  </si>
  <si>
    <t>ODOT District 3 Operational Facilities, McClain County</t>
  </si>
  <si>
    <t>J/P NO.: 31413(04)</t>
  </si>
  <si>
    <t>BSAP-244E(030)FM</t>
  </si>
  <si>
    <t>REMOVAL OF CHAINLINK FENCE</t>
  </si>
  <si>
    <t>CONT. REINF. P.C.C. PAVE. (PLACEMENT)</t>
  </si>
  <si>
    <t>P.C. CONCRETE FOR PAVEMENT</t>
  </si>
  <si>
    <t>FLEXAMAT DITCH LINER</t>
  </si>
  <si>
    <t xml:space="preserve">12" RCP </t>
  </si>
  <si>
    <t>MILLINGS</t>
  </si>
  <si>
    <t>EVAPORATION POND</t>
  </si>
  <si>
    <t>CLASS A CONCRETE</t>
  </si>
  <si>
    <t>4' CHAINLINK FENCE</t>
  </si>
  <si>
    <t>STEEL HANDRAIL</t>
  </si>
  <si>
    <t>REINFORCING STEEL</t>
  </si>
  <si>
    <t>LB</t>
  </si>
  <si>
    <t>CONCRETE SIDEWALK</t>
  </si>
  <si>
    <t>6" CURB BARRIER INTEGRAL</t>
  </si>
  <si>
    <t>TRAFFIC STRIPE (SYMBOLS) HANDICAP</t>
  </si>
  <si>
    <t>SHEET ALUMINUM SIGNS</t>
  </si>
  <si>
    <t>TRAFFIC STRIPE (PAINT) (4 INCH WIDE)</t>
  </si>
  <si>
    <t>SF</t>
  </si>
  <si>
    <t>SITE WATER</t>
  </si>
  <si>
    <t>3" PVC WATERLINE (INCLUDING FITTINGS)</t>
  </si>
  <si>
    <t>2" PVC WATERLINE (INCLUDING FITTINGS)</t>
  </si>
  <si>
    <t>1" PVC WATERLINE (INCLUDING FITTINGS)</t>
  </si>
  <si>
    <t>2" GATE VALVE &amp; VALVE BOX</t>
  </si>
  <si>
    <t>FROSTPROOF HYDRANT</t>
  </si>
  <si>
    <t>HYDROSTATIC TESTING AND DISINFECTION</t>
  </si>
  <si>
    <t>SUBTOTAL SITE WATER</t>
  </si>
  <si>
    <t>SITE SANITARY SEWER</t>
  </si>
  <si>
    <t>FUELING SYSTEM</t>
  </si>
  <si>
    <t>ELECTRICAL AND CONTROL SYSTEM FOR FUELING SYSTEM</t>
  </si>
  <si>
    <t>FUEL TANK AND PLATFORM (10,000 GAL)</t>
  </si>
  <si>
    <t>P.C. CONCRETE PAVEMENT - HEAVY DUTY - FUEL TANK PAD</t>
  </si>
  <si>
    <t>DUAL PRODUCT/DUAL-HOSE DISPENSER</t>
  </si>
  <si>
    <t>FUEL SYSTEM PIPING</t>
  </si>
  <si>
    <t>SUBTOTAL FUELING SYSTEM</t>
  </si>
  <si>
    <t>MISCELLANEOUS (FENCING / BOLLARDS / TANK PADS / SITE GASLINE)</t>
  </si>
  <si>
    <t>2" GASLINE</t>
  </si>
  <si>
    <t>6' CHAIN LINK FENCE</t>
  </si>
  <si>
    <t>BRINE TANK PAD</t>
  </si>
  <si>
    <t>BOLLARDS</t>
  </si>
  <si>
    <t>3" WATER METER</t>
  </si>
  <si>
    <t>3" GATE VALVE &amp; VALVE BOX</t>
  </si>
  <si>
    <t>6" PVC PIPE AND TRENCHING AND FITTINGS</t>
  </si>
  <si>
    <t>SANITARY CLEANOUT</t>
  </si>
  <si>
    <t>SANITARY MANHOLE</t>
  </si>
  <si>
    <t>SEPTIC SYSTEM</t>
  </si>
  <si>
    <t>CHAIN LINK GATE (SWING GATE)</t>
  </si>
  <si>
    <t>WASH BAY (119'X60')</t>
  </si>
  <si>
    <t>SALT SHED (108'X60')</t>
  </si>
  <si>
    <t>MAINTENANCE BUILDING (87'X79'6")</t>
  </si>
  <si>
    <t>MIXING SHED (60'6"X42')</t>
  </si>
  <si>
    <t>SHOP SHED (146'X60' 5 EXTERIOR BAYS AND 2 INTERIOR BAYS)</t>
  </si>
  <si>
    <t>HOPPER RACKS (132'6"X26')</t>
  </si>
  <si>
    <t>FUELING CANOPY (ROOF 22'X26'</t>
  </si>
  <si>
    <t>6" HDPE PIPE</t>
  </si>
  <si>
    <t>8" HDPE PIPE</t>
  </si>
  <si>
    <t>4" HDPE PIPE</t>
  </si>
  <si>
    <t>4' DIA. STORM MANHOLE</t>
  </si>
  <si>
    <t>PRECAST STANDARD MEDIAN DRAIN</t>
  </si>
  <si>
    <t>4" PVC PIPE AND TRENCHING AND FITTINGS</t>
  </si>
  <si>
    <t>EQUIPMENT PADS</t>
  </si>
  <si>
    <t>LIGHT POLE BASES</t>
  </si>
  <si>
    <t>CORS TOWER</t>
  </si>
  <si>
    <t>MOBILIZATION (MAX OF 4% OF BID TOTAL)</t>
  </si>
  <si>
    <t>BONDS &amp; INSURANCE (MAX OF 2% OF BID 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</si>
</sst>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2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" fillId="0" borderId="0"/>
    <xf numFmtId="44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quotePrefix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44" fontId="5" fillId="0" borderId="0" xfId="2" applyFont="1" applyAlignment="1">
      <alignment vertical="top"/>
    </xf>
    <xf numFmtId="0" fontId="3" fillId="0" borderId="0" xfId="0" applyFont="1" applyAlignment="1">
      <alignment horizontal="center" vertical="top"/>
    </xf>
    <xf numFmtId="0" fontId="8" fillId="0" borderId="0" xfId="0" quotePrefix="1" applyFont="1" applyAlignment="1">
      <alignment horizontal="center" vertical="top" wrapText="1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 wrapText="1"/>
    </xf>
    <xf numFmtId="43" fontId="5" fillId="0" borderId="1" xfId="1" applyFont="1" applyFill="1" applyBorder="1" applyAlignment="1">
      <alignment horizontal="center" vertical="top" wrapText="1"/>
    </xf>
    <xf numFmtId="43" fontId="8" fillId="0" borderId="1" xfId="1" applyFont="1" applyFill="1" applyBorder="1" applyAlignment="1">
      <alignment horizontal="center" vertical="top" wrapText="1"/>
    </xf>
    <xf numFmtId="43" fontId="5" fillId="0" borderId="1" xfId="1" applyFont="1" applyFill="1" applyBorder="1" applyAlignment="1">
      <alignment vertical="top"/>
    </xf>
    <xf numFmtId="44" fontId="5" fillId="0" borderId="0" xfId="0" applyNumberFormat="1" applyFont="1" applyAlignment="1">
      <alignment vertical="top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3" fontId="5" fillId="0" borderId="1" xfId="3" applyFont="1" applyFill="1" applyBorder="1" applyAlignment="1">
      <alignment horizontal="center" vertical="top" wrapText="1"/>
    </xf>
    <xf numFmtId="43" fontId="5" fillId="0" borderId="1" xfId="3" applyFont="1" applyFill="1" applyBorder="1" applyAlignment="1">
      <alignment vertical="top"/>
    </xf>
    <xf numFmtId="43" fontId="5" fillId="0" borderId="0" xfId="0" applyNumberFormat="1" applyFont="1" applyAlignment="1">
      <alignment vertical="top"/>
    </xf>
    <xf numFmtId="44" fontId="3" fillId="0" borderId="0" xfId="2" applyFont="1" applyAlignment="1">
      <alignment vertical="top"/>
    </xf>
    <xf numFmtId="44" fontId="8" fillId="0" borderId="0" xfId="2" applyFont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5" fillId="0" borderId="4" xfId="0" applyFont="1" applyBorder="1" applyAlignment="1">
      <alignment vertical="top"/>
    </xf>
    <xf numFmtId="0" fontId="5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/>
    </xf>
    <xf numFmtId="0" fontId="5" fillId="0" borderId="7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0" xfId="0" applyFont="1" applyAlignment="1">
      <alignment horizontal="center" vertical="top"/>
    </xf>
    <xf numFmtId="43" fontId="5" fillId="0" borderId="0" xfId="1" applyFont="1" applyFill="1" applyBorder="1" applyAlignment="1">
      <alignment vertical="top"/>
    </xf>
    <xf numFmtId="44" fontId="5" fillId="0" borderId="7" xfId="2" applyFont="1" applyBorder="1" applyAlignment="1">
      <alignment vertical="top"/>
    </xf>
    <xf numFmtId="0" fontId="4" fillId="0" borderId="10" xfId="0" quotePrefix="1" applyFont="1" applyBorder="1" applyAlignment="1">
      <alignment horizontal="center" vertical="top" wrapText="1"/>
    </xf>
    <xf numFmtId="44" fontId="5" fillId="0" borderId="11" xfId="2" applyFont="1" applyBorder="1" applyAlignment="1">
      <alignment horizontal="center" vertical="top" wrapText="1"/>
    </xf>
    <xf numFmtId="0" fontId="9" fillId="0" borderId="10" xfId="0" applyFont="1" applyBorder="1" applyAlignment="1">
      <alignment horizontal="left" vertical="top" wrapText="1"/>
    </xf>
    <xf numFmtId="44" fontId="8" fillId="0" borderId="11" xfId="2" applyFont="1" applyBorder="1" applyAlignment="1">
      <alignment horizontal="center" vertical="top" wrapText="1"/>
    </xf>
    <xf numFmtId="0" fontId="3" fillId="0" borderId="10" xfId="0" applyFont="1" applyBorder="1" applyAlignment="1">
      <alignment vertical="top"/>
    </xf>
    <xf numFmtId="44" fontId="5" fillId="0" borderId="11" xfId="2" applyFont="1" applyFill="1" applyBorder="1" applyAlignment="1">
      <alignment vertical="top"/>
    </xf>
    <xf numFmtId="44" fontId="9" fillId="0" borderId="11" xfId="2" applyFont="1" applyBorder="1" applyAlignment="1">
      <alignment horizontal="center" vertical="top" wrapText="1"/>
    </xf>
    <xf numFmtId="44" fontId="8" fillId="0" borderId="11" xfId="4" applyFont="1" applyBorder="1" applyAlignment="1">
      <alignment horizontal="center" vertical="top" wrapText="1"/>
    </xf>
    <xf numFmtId="44" fontId="5" fillId="0" borderId="11" xfId="4" applyFont="1" applyFill="1" applyBorder="1" applyAlignment="1">
      <alignment horizontal="left" vertical="top" wrapText="1"/>
    </xf>
    <xf numFmtId="44" fontId="5" fillId="0" borderId="11" xfId="4" applyFont="1" applyFill="1" applyBorder="1" applyAlignment="1">
      <alignment vertical="top"/>
    </xf>
    <xf numFmtId="0" fontId="9" fillId="2" borderId="10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top" wrapText="1"/>
    </xf>
    <xf numFmtId="43" fontId="8" fillId="2" borderId="1" xfId="3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44" fontId="9" fillId="2" borderId="11" xfId="4" applyFont="1" applyFill="1" applyBorder="1" applyAlignment="1">
      <alignment horizontal="center" vertical="top" wrapText="1"/>
    </xf>
    <xf numFmtId="44" fontId="5" fillId="0" borderId="0" xfId="4" applyFont="1" applyAlignment="1">
      <alignment vertical="top"/>
    </xf>
    <xf numFmtId="0" fontId="5" fillId="0" borderId="1" xfId="0" applyFont="1" applyBorder="1" applyAlignment="1">
      <alignment horizontal="center" vertical="top"/>
    </xf>
    <xf numFmtId="44" fontId="5" fillId="2" borderId="1" xfId="2" applyFont="1" applyFill="1" applyBorder="1" applyAlignment="1">
      <alignment vertical="top"/>
    </xf>
    <xf numFmtId="44" fontId="5" fillId="2" borderId="1" xfId="4" applyFont="1" applyFill="1" applyBorder="1" applyAlignment="1">
      <alignment vertical="top"/>
    </xf>
    <xf numFmtId="0" fontId="11" fillId="0" borderId="1" xfId="0" applyFont="1" applyBorder="1" applyAlignment="1">
      <alignment horizontal="center" vertical="top" wrapText="1"/>
    </xf>
    <xf numFmtId="44" fontId="9" fillId="0" borderId="11" xfId="2" applyFont="1" applyFill="1" applyBorder="1" applyAlignment="1">
      <alignment horizontal="center" vertical="top" wrapText="1"/>
    </xf>
    <xf numFmtId="0" fontId="5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44" fontId="6" fillId="0" borderId="19" xfId="4" applyFont="1" applyFill="1" applyBorder="1" applyAlignment="1">
      <alignment vertical="top"/>
    </xf>
    <xf numFmtId="0" fontId="12" fillId="0" borderId="0" xfId="0" applyFont="1"/>
    <xf numFmtId="0" fontId="12" fillId="0" borderId="0" xfId="0" applyFont="1" applyAlignment="1">
      <alignment horizontal="center"/>
    </xf>
    <xf numFmtId="0" fontId="6" fillId="0" borderId="6" xfId="0" applyFont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44" fontId="6" fillId="0" borderId="7" xfId="4" applyFont="1" applyFill="1" applyBorder="1" applyAlignment="1">
      <alignment vertical="top"/>
    </xf>
    <xf numFmtId="0" fontId="6" fillId="3" borderId="12" xfId="0" applyFont="1" applyFill="1" applyBorder="1" applyAlignment="1">
      <alignment horizontal="left" vertical="top" wrapText="1"/>
    </xf>
    <xf numFmtId="0" fontId="11" fillId="3" borderId="13" xfId="0" applyFont="1" applyFill="1" applyBorder="1" applyAlignment="1">
      <alignment horizontal="center" vertical="top" wrapText="1"/>
    </xf>
    <xf numFmtId="43" fontId="7" fillId="3" borderId="13" xfId="3" applyFont="1" applyFill="1" applyBorder="1" applyAlignment="1">
      <alignment horizontal="center" vertical="top" wrapText="1"/>
    </xf>
    <xf numFmtId="0" fontId="7" fillId="3" borderId="13" xfId="0" applyFont="1" applyFill="1" applyBorder="1" applyAlignment="1">
      <alignment horizontal="center" vertical="top" wrapText="1"/>
    </xf>
    <xf numFmtId="44" fontId="6" fillId="3" borderId="14" xfId="4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14" fontId="5" fillId="0" borderId="0" xfId="0" applyNumberFormat="1" applyFont="1" applyAlignment="1">
      <alignment vertical="top"/>
    </xf>
    <xf numFmtId="43" fontId="5" fillId="0" borderId="0" xfId="3" applyFont="1" applyFill="1" applyBorder="1" applyAlignment="1">
      <alignment vertical="top"/>
    </xf>
    <xf numFmtId="0" fontId="5" fillId="0" borderId="15" xfId="0" applyFont="1" applyBorder="1" applyAlignment="1">
      <alignment vertical="top" wrapText="1"/>
    </xf>
    <xf numFmtId="0" fontId="5" fillId="0" borderId="15" xfId="0" applyFont="1" applyBorder="1" applyAlignment="1">
      <alignment horizontal="right" vertical="top"/>
    </xf>
    <xf numFmtId="0" fontId="5" fillId="0" borderId="15" xfId="5" applyFont="1" applyBorder="1" applyAlignment="1">
      <alignment horizontal="right" vertical="top" wrapText="1"/>
    </xf>
    <xf numFmtId="0" fontId="4" fillId="0" borderId="8" xfId="0" quotePrefix="1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43" fontId="11" fillId="0" borderId="2" xfId="1" applyFont="1" applyFill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44" fontId="11" fillId="0" borderId="9" xfId="2" applyFont="1" applyBorder="1" applyAlignment="1">
      <alignment horizontal="center" wrapText="1"/>
    </xf>
    <xf numFmtId="43" fontId="8" fillId="0" borderId="1" xfId="3" applyFont="1" applyFill="1" applyBorder="1" applyAlignment="1">
      <alignment horizontal="center" vertical="top" wrapText="1"/>
    </xf>
    <xf numFmtId="44" fontId="9" fillId="0" borderId="11" xfId="4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43" fontId="8" fillId="0" borderId="0" xfId="3" applyFont="1" applyFill="1" applyBorder="1" applyAlignment="1">
      <alignment horizontal="center" vertical="top" wrapText="1"/>
    </xf>
    <xf numFmtId="44" fontId="9" fillId="0" borderId="7" xfId="4" applyFont="1" applyFill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/>
    </xf>
    <xf numFmtId="43" fontId="5" fillId="0" borderId="11" xfId="3" applyFont="1" applyFill="1" applyBorder="1" applyAlignment="1">
      <alignment horizontal="center" vertical="top"/>
    </xf>
    <xf numFmtId="44" fontId="5" fillId="0" borderId="1" xfId="4" applyFont="1" applyFill="1" applyBorder="1" applyAlignment="1">
      <alignment vertical="top"/>
    </xf>
    <xf numFmtId="14" fontId="5" fillId="4" borderId="11" xfId="0" applyNumberFormat="1" applyFont="1" applyFill="1" applyBorder="1" applyAlignment="1">
      <alignment horizontal="center" vertical="top"/>
    </xf>
    <xf numFmtId="44" fontId="5" fillId="0" borderId="11" xfId="2" applyFont="1" applyFill="1" applyBorder="1" applyAlignment="1">
      <alignment horizontal="left" vertical="top" wrapText="1"/>
    </xf>
    <xf numFmtId="0" fontId="3" fillId="0" borderId="10" xfId="5" applyFont="1" applyBorder="1" applyAlignment="1">
      <alignment vertical="top"/>
    </xf>
    <xf numFmtId="0" fontId="5" fillId="0" borderId="1" xfId="5" applyFont="1" applyBorder="1" applyAlignment="1">
      <alignment horizontal="center" vertical="top"/>
    </xf>
    <xf numFmtId="0" fontId="3" fillId="0" borderId="10" xfId="5" applyFont="1" applyBorder="1" applyAlignment="1">
      <alignment horizontal="left" vertical="top" wrapText="1"/>
    </xf>
    <xf numFmtId="0" fontId="5" fillId="0" borderId="1" xfId="5" applyFont="1" applyBorder="1" applyAlignment="1">
      <alignment horizontal="center" vertical="top" wrapText="1"/>
    </xf>
    <xf numFmtId="0" fontId="9" fillId="0" borderId="15" xfId="5" applyFont="1" applyBorder="1" applyAlignment="1">
      <alignment horizontal="left" vertical="top" wrapText="1"/>
    </xf>
    <xf numFmtId="0" fontId="9" fillId="0" borderId="20" xfId="5" applyFont="1" applyBorder="1" applyAlignment="1">
      <alignment horizontal="center" vertical="top" wrapText="1"/>
    </xf>
    <xf numFmtId="43" fontId="8" fillId="0" borderId="20" xfId="3" applyFont="1" applyFill="1" applyBorder="1" applyAlignment="1">
      <alignment horizontal="center" vertical="top" wrapText="1"/>
    </xf>
    <xf numFmtId="0" fontId="8" fillId="0" borderId="20" xfId="5" applyFont="1" applyBorder="1" applyAlignment="1">
      <alignment horizontal="center" vertical="top" wrapText="1"/>
    </xf>
    <xf numFmtId="44" fontId="9" fillId="0" borderId="21" xfId="4" applyFont="1" applyFill="1" applyBorder="1" applyAlignment="1">
      <alignment horizontal="center" vertical="top" wrapText="1"/>
    </xf>
    <xf numFmtId="44" fontId="5" fillId="0" borderId="0" xfId="4" applyFont="1" applyFill="1" applyAlignment="1">
      <alignment vertical="top"/>
    </xf>
    <xf numFmtId="0" fontId="8" fillId="0" borderId="10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right" vertical="top"/>
    </xf>
    <xf numFmtId="0" fontId="6" fillId="0" borderId="17" xfId="0" applyFont="1" applyBorder="1" applyAlignment="1">
      <alignment horizontal="right" vertical="top"/>
    </xf>
    <xf numFmtId="0" fontId="6" fillId="0" borderId="18" xfId="0" applyFont="1" applyBorder="1" applyAlignment="1">
      <alignment horizontal="right" vertical="top"/>
    </xf>
    <xf numFmtId="0" fontId="5" fillId="0" borderId="1" xfId="8" applyNumberFormat="1" applyFont="1" applyFill="1" applyBorder="1" applyAlignment="1">
      <alignment horizontal="center" vertical="top" wrapText="1"/>
    </xf>
  </cellXfs>
  <cellStyles count="9">
    <cellStyle name="Comma" xfId="1" builtinId="3"/>
    <cellStyle name="Comma 2" xfId="3" xr:uid="{00000000-0005-0000-0000-000001000000}"/>
    <cellStyle name="Currency" xfId="2" builtinId="4"/>
    <cellStyle name="Currency 2" xfId="4" xr:uid="{00000000-0005-0000-0000-000003000000}"/>
    <cellStyle name="Currency 3" xfId="7" xr:uid="{00000000-0005-0000-0000-000004000000}"/>
    <cellStyle name="Normal" xfId="0" builtinId="0"/>
    <cellStyle name="Normal 2" xfId="5" xr:uid="{00000000-0005-0000-0000-000006000000}"/>
    <cellStyle name="Normal 3" xfId="6" xr:uid="{00000000-0005-0000-0000-000007000000}"/>
    <cellStyle name="Percent" xfId="8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nvoice" connectionId="1" xr16:uid="{00000000-0016-0000-0000-000000000000}" autoFormatId="16" applyNumberFormats="0" applyBorderFormats="0" applyFontFormats="1" applyPatternFormats="1" applyAlignmentFormats="0" applyWidthHeightFormats="0">
  <queryTableRefresh nextId="5">
    <queryTableFields count="2">
      <queryTableField id="3" name="DESCRIPTION"/>
      <queryTableField id="4" name="UNIT"/>
    </queryTableFields>
    <queryTableDeletedFields count="2">
      <deletedField name="Standard Bid Item Number"/>
      <deletedField name="SECTION"/>
    </queryTableDeletedFields>
  </queryTableRefresh>
</query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20"/>
  <sheetViews>
    <sheetView tabSelected="1" topLeftCell="F78" zoomScale="160" zoomScaleNormal="160" zoomScaleSheetLayoutView="115" workbookViewId="0">
      <selection activeCell="J100" sqref="J100"/>
    </sheetView>
  </sheetViews>
  <sheetFormatPr defaultColWidth="9.140625" defaultRowHeight="12" x14ac:dyDescent="0.2"/>
  <cols>
    <col min="1" max="1" width="2.85546875" style="3" bestFit="1" customWidth="1"/>
    <col min="2" max="5" width="9.7109375" style="3" hidden="1" customWidth="1"/>
    <col min="6" max="6" width="69.42578125" style="3" customWidth="1"/>
    <col min="7" max="7" width="6.140625" style="7" customWidth="1"/>
    <col min="8" max="8" width="10.28515625" style="4" bestFit="1" customWidth="1"/>
    <col min="9" max="9" width="12" style="4" bestFit="1" customWidth="1"/>
    <col min="10" max="10" width="36.7109375" style="5" customWidth="1"/>
    <col min="11" max="11" width="5.7109375" style="4" bestFit="1" customWidth="1"/>
    <col min="12" max="12" width="12.85546875" style="6" bestFit="1" customWidth="1"/>
    <col min="13" max="13" width="10" style="4" customWidth="1"/>
    <col min="14" max="14" width="10.7109375" style="6" bestFit="1" customWidth="1"/>
    <col min="15" max="15" width="6.7109375" style="4" bestFit="1" customWidth="1"/>
    <col min="16" max="16" width="19.140625" style="4" customWidth="1"/>
    <col min="17" max="16384" width="9.140625" style="3"/>
  </cols>
  <sheetData>
    <row r="1" spans="1:16" x14ac:dyDescent="0.2">
      <c r="F1" s="25"/>
      <c r="G1" s="26"/>
      <c r="H1" s="27"/>
      <c r="I1" s="27"/>
      <c r="J1" s="28"/>
    </row>
    <row r="2" spans="1:16" x14ac:dyDescent="0.2">
      <c r="J2" s="30"/>
    </row>
    <row r="3" spans="1:16" ht="12" customHeight="1" x14ac:dyDescent="0.2">
      <c r="F3" s="74" t="s">
        <v>8</v>
      </c>
      <c r="J3" s="87" t="s">
        <v>37</v>
      </c>
      <c r="K3" s="3"/>
      <c r="L3" s="23"/>
      <c r="M3" s="3"/>
      <c r="N3" s="3"/>
      <c r="O3" s="3"/>
      <c r="P3" s="3"/>
    </row>
    <row r="4" spans="1:16" ht="12" customHeight="1" x14ac:dyDescent="0.2">
      <c r="F4" s="74" t="s">
        <v>29</v>
      </c>
      <c r="J4" s="87" t="s">
        <v>38</v>
      </c>
      <c r="K4" s="3"/>
      <c r="L4" s="23"/>
      <c r="M4" s="3"/>
      <c r="N4" s="3"/>
      <c r="O4" s="3"/>
      <c r="P4" s="3"/>
    </row>
    <row r="5" spans="1:16" ht="12" customHeight="1" x14ac:dyDescent="0.2">
      <c r="F5" s="74" t="s">
        <v>28</v>
      </c>
      <c r="J5" s="87" t="s">
        <v>39</v>
      </c>
      <c r="K5" s="3"/>
      <c r="L5" s="23"/>
      <c r="M5" s="3"/>
      <c r="N5" s="3"/>
      <c r="O5" s="3"/>
      <c r="P5" s="3"/>
    </row>
    <row r="6" spans="1:16" ht="12" customHeight="1" x14ac:dyDescent="0.2">
      <c r="F6" s="75" t="s">
        <v>9</v>
      </c>
      <c r="I6" s="71"/>
      <c r="J6" s="90">
        <v>45995</v>
      </c>
      <c r="K6" s="3"/>
      <c r="L6" s="23"/>
      <c r="M6" s="3"/>
      <c r="N6" s="3"/>
      <c r="O6" s="3"/>
      <c r="P6" s="3"/>
    </row>
    <row r="7" spans="1:16" x14ac:dyDescent="0.2">
      <c r="F7" s="73"/>
      <c r="G7" s="32"/>
      <c r="I7" s="72"/>
      <c r="J7" s="88"/>
      <c r="M7" s="3"/>
      <c r="N7" s="3"/>
      <c r="O7" s="3"/>
      <c r="P7" s="3"/>
    </row>
    <row r="8" spans="1:16" ht="12.75" thickBot="1" x14ac:dyDescent="0.25">
      <c r="F8" s="31"/>
      <c r="G8" s="32"/>
      <c r="H8" s="33"/>
      <c r="J8" s="34"/>
      <c r="K8" s="3"/>
      <c r="L8" s="23"/>
      <c r="M8" s="3"/>
      <c r="N8" s="3"/>
      <c r="O8" s="3"/>
      <c r="P8" s="3"/>
    </row>
    <row r="9" spans="1:16" s="2" customFormat="1" ht="24.75" thickTop="1" x14ac:dyDescent="0.2">
      <c r="A9" s="1"/>
      <c r="B9" s="1" t="s">
        <v>2</v>
      </c>
      <c r="C9" s="1" t="s">
        <v>3</v>
      </c>
      <c r="D9" s="1" t="s">
        <v>4</v>
      </c>
      <c r="E9" s="1" t="s">
        <v>5</v>
      </c>
      <c r="F9" s="76" t="s">
        <v>0</v>
      </c>
      <c r="G9" s="77" t="s">
        <v>1</v>
      </c>
      <c r="H9" s="78" t="s">
        <v>6</v>
      </c>
      <c r="I9" s="79" t="s">
        <v>7</v>
      </c>
      <c r="J9" s="80" t="s">
        <v>32</v>
      </c>
      <c r="K9" s="4"/>
      <c r="L9" s="6"/>
    </row>
    <row r="10" spans="1:16" ht="12.75" x14ac:dyDescent="0.2">
      <c r="F10" s="45" t="s">
        <v>22</v>
      </c>
      <c r="G10" s="46"/>
      <c r="H10" s="47"/>
      <c r="I10" s="48"/>
      <c r="J10" s="49"/>
      <c r="L10" s="50"/>
      <c r="N10" s="50"/>
    </row>
    <row r="11" spans="1:16" s="2" customFormat="1" x14ac:dyDescent="0.2">
      <c r="A11" s="1"/>
      <c r="B11" s="1"/>
      <c r="C11" s="1"/>
      <c r="D11" s="1"/>
      <c r="E11" s="1"/>
      <c r="F11" s="35"/>
      <c r="G11" s="16"/>
      <c r="H11" s="11"/>
      <c r="I11" s="18"/>
      <c r="J11" s="36"/>
      <c r="K11" s="4"/>
      <c r="L11" s="6"/>
    </row>
    <row r="12" spans="1:16" s="2" customFormat="1" ht="12.75" x14ac:dyDescent="0.2">
      <c r="A12" s="1"/>
      <c r="B12" s="1"/>
      <c r="C12" s="1"/>
      <c r="D12" s="1"/>
      <c r="E12" s="1"/>
      <c r="F12" s="37" t="s">
        <v>21</v>
      </c>
      <c r="G12" s="15"/>
      <c r="H12" s="12"/>
      <c r="I12" s="19"/>
      <c r="J12" s="38"/>
      <c r="K12" s="4"/>
      <c r="L12" s="6"/>
    </row>
    <row r="13" spans="1:16" s="2" customFormat="1" x14ac:dyDescent="0.2">
      <c r="A13" s="1"/>
      <c r="B13" s="1"/>
      <c r="C13" s="1"/>
      <c r="D13" s="1"/>
      <c r="E13" s="1"/>
      <c r="F13" s="69" t="s">
        <v>102</v>
      </c>
      <c r="G13" s="70" t="s">
        <v>16</v>
      </c>
      <c r="H13" s="106">
        <v>1</v>
      </c>
      <c r="I13" s="52"/>
      <c r="J13" s="40">
        <f>+H13*I13</f>
        <v>0</v>
      </c>
      <c r="K13" s="4"/>
      <c r="L13" s="6"/>
    </row>
    <row r="14" spans="1:16" s="2" customFormat="1" x14ac:dyDescent="0.2">
      <c r="A14" s="1"/>
      <c r="B14" s="1"/>
      <c r="C14" s="1"/>
      <c r="D14" s="1"/>
      <c r="E14" s="1"/>
      <c r="F14" s="69" t="s">
        <v>103</v>
      </c>
      <c r="G14" s="70" t="s">
        <v>16</v>
      </c>
      <c r="H14" s="106">
        <v>1</v>
      </c>
      <c r="I14" s="52"/>
      <c r="J14" s="40">
        <f>+H14*I14</f>
        <v>0</v>
      </c>
      <c r="K14" s="4"/>
      <c r="L14" s="6"/>
    </row>
    <row r="15" spans="1:16" s="2" customFormat="1" ht="12.75" x14ac:dyDescent="0.2">
      <c r="A15" s="1"/>
      <c r="B15" s="1"/>
      <c r="C15" s="1"/>
      <c r="D15" s="1"/>
      <c r="E15" s="1"/>
      <c r="F15" s="37" t="s">
        <v>21</v>
      </c>
      <c r="G15" s="15"/>
      <c r="H15" s="12"/>
      <c r="I15" s="19"/>
      <c r="J15" s="55">
        <f>SUM(J13:J14)</f>
        <v>0</v>
      </c>
      <c r="K15" s="4"/>
      <c r="L15" s="6"/>
    </row>
    <row r="16" spans="1:16" s="2" customFormat="1" x14ac:dyDescent="0.2">
      <c r="A16" s="1"/>
      <c r="B16" s="1"/>
      <c r="C16" s="1"/>
      <c r="D16" s="1"/>
      <c r="E16" s="1"/>
      <c r="F16" s="35"/>
      <c r="G16" s="16"/>
      <c r="H16" s="11"/>
      <c r="I16" s="18"/>
      <c r="J16" s="36"/>
      <c r="K16" s="4"/>
      <c r="L16" s="6"/>
    </row>
    <row r="17" spans="1:16" s="10" customFormat="1" ht="12.75" x14ac:dyDescent="0.2">
      <c r="A17" s="8"/>
      <c r="B17" s="8"/>
      <c r="C17" s="8"/>
      <c r="D17" s="8"/>
      <c r="E17" s="8"/>
      <c r="F17" s="37" t="s">
        <v>30</v>
      </c>
      <c r="G17" s="15"/>
      <c r="H17" s="12"/>
      <c r="I17" s="19"/>
      <c r="J17" s="38"/>
      <c r="K17" s="9"/>
      <c r="L17" s="24"/>
    </row>
    <row r="18" spans="1:16" s="10" customFormat="1" ht="12.75" x14ac:dyDescent="0.2">
      <c r="A18" s="8"/>
      <c r="B18" s="8"/>
      <c r="C18" s="8"/>
      <c r="D18" s="8"/>
      <c r="E18" s="8"/>
      <c r="F18" s="39" t="s">
        <v>17</v>
      </c>
      <c r="G18" s="51" t="s">
        <v>16</v>
      </c>
      <c r="H18" s="13">
        <v>1</v>
      </c>
      <c r="I18" s="52"/>
      <c r="J18" s="40">
        <f t="shared" ref="J18" si="0">+H18*I18</f>
        <v>0</v>
      </c>
      <c r="K18" s="9"/>
      <c r="L18" s="24"/>
    </row>
    <row r="19" spans="1:16" ht="12.75" x14ac:dyDescent="0.2">
      <c r="F19" s="39" t="s">
        <v>40</v>
      </c>
      <c r="G19" s="51" t="s">
        <v>12</v>
      </c>
      <c r="H19" s="13">
        <v>1285</v>
      </c>
      <c r="I19" s="52"/>
      <c r="J19" s="40">
        <f>+H19*I19</f>
        <v>0</v>
      </c>
      <c r="L19" s="24"/>
    </row>
    <row r="20" spans="1:16" ht="12.75" x14ac:dyDescent="0.2">
      <c r="F20" s="39" t="s">
        <v>15</v>
      </c>
      <c r="G20" s="51" t="s">
        <v>16</v>
      </c>
      <c r="H20" s="13">
        <v>1</v>
      </c>
      <c r="I20" s="52"/>
      <c r="J20" s="40">
        <f>+H20*I20</f>
        <v>0</v>
      </c>
      <c r="L20" s="24"/>
    </row>
    <row r="21" spans="1:16" ht="12.75" x14ac:dyDescent="0.2">
      <c r="F21" s="39" t="s">
        <v>18</v>
      </c>
      <c r="G21" s="51" t="s">
        <v>16</v>
      </c>
      <c r="H21" s="13">
        <v>1</v>
      </c>
      <c r="I21" s="52"/>
      <c r="J21" s="40">
        <f t="shared" ref="J21:J22" si="1">+H21*I21</f>
        <v>0</v>
      </c>
      <c r="L21" s="24"/>
    </row>
    <row r="22" spans="1:16" ht="12.75" x14ac:dyDescent="0.2">
      <c r="F22" s="39" t="s">
        <v>14</v>
      </c>
      <c r="G22" s="51" t="s">
        <v>11</v>
      </c>
      <c r="H22" s="13">
        <v>7535.44</v>
      </c>
      <c r="I22" s="52"/>
      <c r="J22" s="40">
        <f t="shared" si="1"/>
        <v>0</v>
      </c>
      <c r="L22" s="24"/>
    </row>
    <row r="23" spans="1:16" ht="12.75" x14ac:dyDescent="0.2">
      <c r="F23" s="39" t="s">
        <v>43</v>
      </c>
      <c r="G23" s="51" t="s">
        <v>11</v>
      </c>
      <c r="H23" s="13">
        <v>1595</v>
      </c>
      <c r="I23" s="52"/>
      <c r="J23" s="40">
        <f t="shared" ref="J23" si="2">+H23*I23</f>
        <v>0</v>
      </c>
      <c r="L23" s="24"/>
    </row>
    <row r="24" spans="1:16" ht="12.75" x14ac:dyDescent="0.2">
      <c r="F24" s="37" t="s">
        <v>30</v>
      </c>
      <c r="G24" s="15"/>
      <c r="H24" s="12"/>
      <c r="I24" s="19"/>
      <c r="J24" s="55">
        <f>SUM(J18:J22)</f>
        <v>0</v>
      </c>
    </row>
    <row r="25" spans="1:16" x14ac:dyDescent="0.2">
      <c r="F25" s="39"/>
      <c r="G25" s="17"/>
      <c r="H25" s="13"/>
      <c r="I25" s="13"/>
      <c r="J25" s="40"/>
    </row>
    <row r="26" spans="1:16" ht="12.75" x14ac:dyDescent="0.2">
      <c r="F26" s="37" t="s">
        <v>23</v>
      </c>
      <c r="G26" s="15"/>
      <c r="H26" s="12"/>
      <c r="I26" s="19"/>
      <c r="J26" s="38"/>
    </row>
    <row r="27" spans="1:16" x14ac:dyDescent="0.2">
      <c r="F27" s="39" t="s">
        <v>19</v>
      </c>
      <c r="G27" s="51" t="s">
        <v>10</v>
      </c>
      <c r="H27" s="21">
        <v>14509.4</v>
      </c>
      <c r="I27" s="53"/>
      <c r="J27" s="43">
        <f>+H27*I27</f>
        <v>0</v>
      </c>
    </row>
    <row r="28" spans="1:16" s="4" customFormat="1" ht="12.75" x14ac:dyDescent="0.2">
      <c r="F28" s="39" t="s">
        <v>34</v>
      </c>
      <c r="G28" s="51" t="s">
        <v>10</v>
      </c>
      <c r="H28" s="21">
        <v>2185.17</v>
      </c>
      <c r="I28" s="53"/>
      <c r="J28" s="43">
        <f>+H28*I28</f>
        <v>0</v>
      </c>
      <c r="L28" s="24"/>
      <c r="M28" s="22"/>
      <c r="N28" s="50"/>
    </row>
    <row r="29" spans="1:16" s="4" customFormat="1" ht="12.75" x14ac:dyDescent="0.2">
      <c r="F29" s="39" t="s">
        <v>24</v>
      </c>
      <c r="G29" s="51" t="s">
        <v>10</v>
      </c>
      <c r="H29" s="21">
        <v>13380</v>
      </c>
      <c r="I29" s="53"/>
      <c r="J29" s="40">
        <f t="shared" ref="J29" si="3">+H29*I29</f>
        <v>0</v>
      </c>
      <c r="L29" s="24"/>
      <c r="M29" s="22"/>
      <c r="N29" s="50"/>
    </row>
    <row r="30" spans="1:16" ht="12.75" x14ac:dyDescent="0.2">
      <c r="F30" s="37" t="s">
        <v>23</v>
      </c>
      <c r="G30" s="15"/>
      <c r="H30" s="12"/>
      <c r="I30" s="19"/>
      <c r="J30" s="55">
        <f>SUM(J27:J29)</f>
        <v>0</v>
      </c>
      <c r="P30" s="14"/>
    </row>
    <row r="31" spans="1:16" ht="12.75" x14ac:dyDescent="0.2">
      <c r="F31" s="37"/>
      <c r="G31" s="15"/>
      <c r="H31" s="12"/>
      <c r="I31" s="19"/>
      <c r="J31" s="55"/>
      <c r="P31" s="14"/>
    </row>
    <row r="32" spans="1:16" ht="12.75" x14ac:dyDescent="0.2">
      <c r="F32" s="37" t="s">
        <v>35</v>
      </c>
      <c r="G32" s="54"/>
      <c r="H32" s="20" t="s">
        <v>6</v>
      </c>
      <c r="I32" s="18" t="s">
        <v>7</v>
      </c>
      <c r="J32" s="42"/>
      <c r="L32" s="24"/>
      <c r="N32" s="50"/>
    </row>
    <row r="33" spans="1:256" ht="12.75" x14ac:dyDescent="0.2">
      <c r="F33" s="39" t="s">
        <v>20</v>
      </c>
      <c r="G33" s="51" t="s">
        <v>10</v>
      </c>
      <c r="H33" s="21">
        <v>1225</v>
      </c>
      <c r="I33" s="53"/>
      <c r="J33" s="43">
        <f>+H33*I33</f>
        <v>0</v>
      </c>
      <c r="L33" s="24"/>
      <c r="N33" s="50"/>
    </row>
    <row r="34" spans="1:256" ht="12.75" x14ac:dyDescent="0.2">
      <c r="F34" s="39" t="s">
        <v>41</v>
      </c>
      <c r="G34" s="51" t="s">
        <v>11</v>
      </c>
      <c r="H34" s="21">
        <v>6015</v>
      </c>
      <c r="I34" s="53"/>
      <c r="J34" s="43">
        <f>+H34*I34</f>
        <v>0</v>
      </c>
      <c r="L34" s="24"/>
      <c r="N34" s="50"/>
    </row>
    <row r="35" spans="1:256" ht="12.75" x14ac:dyDescent="0.2">
      <c r="F35" s="39" t="s">
        <v>42</v>
      </c>
      <c r="G35" s="51" t="s">
        <v>10</v>
      </c>
      <c r="H35" s="21">
        <v>1095</v>
      </c>
      <c r="I35" s="53"/>
      <c r="J35" s="43">
        <f t="shared" ref="J35" si="4">+H35*I35</f>
        <v>0</v>
      </c>
      <c r="L35" s="24"/>
      <c r="N35" s="50"/>
    </row>
    <row r="36" spans="1:256" s="4" customFormat="1" ht="12.75" x14ac:dyDescent="0.2">
      <c r="F36" s="39" t="s">
        <v>45</v>
      </c>
      <c r="G36" s="51" t="s">
        <v>11</v>
      </c>
      <c r="H36" s="21">
        <v>71120</v>
      </c>
      <c r="I36" s="53"/>
      <c r="J36" s="43">
        <f t="shared" ref="J36:J41" si="5">+H36*I36</f>
        <v>0</v>
      </c>
      <c r="L36" s="24"/>
      <c r="N36" s="50"/>
      <c r="R36" s="14"/>
      <c r="S36" s="14"/>
      <c r="T36" s="14"/>
      <c r="U36" s="14"/>
    </row>
    <row r="37" spans="1:256" s="4" customFormat="1" ht="12.75" x14ac:dyDescent="0.2">
      <c r="F37" s="39" t="s">
        <v>52</v>
      </c>
      <c r="G37" s="51" t="s">
        <v>11</v>
      </c>
      <c r="H37" s="21">
        <v>303</v>
      </c>
      <c r="I37" s="53"/>
      <c r="J37" s="43">
        <f t="shared" si="5"/>
        <v>0</v>
      </c>
      <c r="L37" s="24"/>
      <c r="N37" s="50"/>
      <c r="R37" s="14"/>
      <c r="S37" s="14"/>
      <c r="T37" s="14"/>
      <c r="U37" s="14"/>
    </row>
    <row r="38" spans="1:256" s="4" customFormat="1" ht="12.75" x14ac:dyDescent="0.2">
      <c r="F38" s="39" t="s">
        <v>53</v>
      </c>
      <c r="G38" s="51" t="s">
        <v>12</v>
      </c>
      <c r="H38" s="21">
        <v>746</v>
      </c>
      <c r="I38" s="53"/>
      <c r="J38" s="43">
        <f t="shared" si="5"/>
        <v>0</v>
      </c>
      <c r="L38" s="24"/>
      <c r="N38" s="50"/>
      <c r="R38" s="14"/>
      <c r="S38" s="14"/>
      <c r="T38" s="14"/>
      <c r="U38" s="14"/>
    </row>
    <row r="39" spans="1:256" s="4" customFormat="1" ht="12.75" x14ac:dyDescent="0.2">
      <c r="F39" s="39" t="s">
        <v>54</v>
      </c>
      <c r="G39" s="51" t="s">
        <v>13</v>
      </c>
      <c r="H39" s="21">
        <v>2</v>
      </c>
      <c r="I39" s="53"/>
      <c r="J39" s="43">
        <f t="shared" si="5"/>
        <v>0</v>
      </c>
      <c r="L39" s="24"/>
      <c r="N39" s="50"/>
      <c r="R39" s="14"/>
      <c r="S39" s="14"/>
      <c r="T39" s="14"/>
      <c r="U39" s="14"/>
    </row>
    <row r="40" spans="1:256" s="4" customFormat="1" ht="12.75" x14ac:dyDescent="0.2">
      <c r="F40" s="39" t="s">
        <v>55</v>
      </c>
      <c r="G40" s="51" t="s">
        <v>57</v>
      </c>
      <c r="H40" s="21">
        <v>10</v>
      </c>
      <c r="I40" s="53"/>
      <c r="J40" s="43">
        <f t="shared" si="5"/>
        <v>0</v>
      </c>
      <c r="L40" s="24"/>
      <c r="N40" s="50"/>
      <c r="R40" s="14"/>
      <c r="S40" s="14"/>
      <c r="T40" s="14"/>
      <c r="U40" s="14"/>
    </row>
    <row r="41" spans="1:256" s="4" customFormat="1" ht="12.75" x14ac:dyDescent="0.2">
      <c r="F41" s="39" t="s">
        <v>56</v>
      </c>
      <c r="G41" s="51" t="s">
        <v>12</v>
      </c>
      <c r="H41" s="21">
        <v>980</v>
      </c>
      <c r="I41" s="53"/>
      <c r="J41" s="43">
        <f t="shared" si="5"/>
        <v>0</v>
      </c>
      <c r="L41" s="24"/>
      <c r="N41" s="50"/>
      <c r="R41" s="14"/>
      <c r="S41" s="14"/>
      <c r="T41" s="14"/>
      <c r="U41" s="14"/>
    </row>
    <row r="42" spans="1:256" s="4" customFormat="1" ht="12.75" x14ac:dyDescent="0.2">
      <c r="A42" s="3"/>
      <c r="B42" s="3"/>
      <c r="C42" s="3"/>
      <c r="D42" s="3"/>
      <c r="E42" s="3"/>
      <c r="F42" s="37" t="s">
        <v>35</v>
      </c>
      <c r="G42" s="54"/>
      <c r="H42" s="81"/>
      <c r="I42" s="19"/>
      <c r="J42" s="82">
        <f>SUM(J33:J41)</f>
        <v>0</v>
      </c>
      <c r="L42" s="24"/>
      <c r="M42" s="56"/>
      <c r="N42" s="50"/>
      <c r="P42" s="14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</row>
    <row r="43" spans="1:256" s="4" customFormat="1" ht="12.75" x14ac:dyDescent="0.2">
      <c r="A43" s="3"/>
      <c r="B43" s="3"/>
      <c r="C43" s="3"/>
      <c r="D43" s="3"/>
      <c r="E43" s="3"/>
      <c r="F43" s="37"/>
      <c r="G43" s="54"/>
      <c r="H43" s="81"/>
      <c r="I43" s="19"/>
      <c r="J43" s="82"/>
      <c r="L43" s="24"/>
      <c r="M43" s="56"/>
      <c r="N43" s="50"/>
      <c r="P43" s="14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</row>
    <row r="44" spans="1:256" ht="12.75" x14ac:dyDescent="0.2">
      <c r="F44" s="37" t="s">
        <v>46</v>
      </c>
      <c r="G44" s="54"/>
      <c r="H44" s="11" t="s">
        <v>6</v>
      </c>
      <c r="I44" s="18" t="s">
        <v>7</v>
      </c>
      <c r="J44" s="38"/>
      <c r="L44" s="24"/>
    </row>
    <row r="45" spans="1:256" s="4" customFormat="1" ht="12.75" x14ac:dyDescent="0.2">
      <c r="F45" s="39" t="s">
        <v>47</v>
      </c>
      <c r="G45" s="51" t="s">
        <v>10</v>
      </c>
      <c r="H45" s="21">
        <v>401.38</v>
      </c>
      <c r="I45" s="53"/>
      <c r="J45" s="44">
        <f t="shared" ref="J45:J48" si="6">+H45*I45</f>
        <v>0</v>
      </c>
      <c r="L45" s="24"/>
      <c r="N45" s="50"/>
    </row>
    <row r="46" spans="1:256" s="4" customFormat="1" ht="12.75" x14ac:dyDescent="0.2">
      <c r="F46" s="39" t="s">
        <v>48</v>
      </c>
      <c r="G46" s="51" t="s">
        <v>12</v>
      </c>
      <c r="H46" s="21">
        <v>243</v>
      </c>
      <c r="I46" s="53"/>
      <c r="J46" s="44">
        <f t="shared" si="6"/>
        <v>0</v>
      </c>
      <c r="L46" s="24"/>
      <c r="N46" s="50"/>
    </row>
    <row r="47" spans="1:256" s="4" customFormat="1" ht="12.75" x14ac:dyDescent="0.2">
      <c r="F47" s="39" t="s">
        <v>49</v>
      </c>
      <c r="G47" s="51" t="s">
        <v>12</v>
      </c>
      <c r="H47" s="21">
        <v>31</v>
      </c>
      <c r="I47" s="53"/>
      <c r="J47" s="44">
        <f t="shared" si="6"/>
        <v>0</v>
      </c>
      <c r="L47" s="24"/>
      <c r="N47" s="50"/>
    </row>
    <row r="48" spans="1:256" s="4" customFormat="1" ht="12.75" x14ac:dyDescent="0.2">
      <c r="F48" s="39" t="s">
        <v>50</v>
      </c>
      <c r="G48" s="51" t="s">
        <v>51</v>
      </c>
      <c r="H48" s="21">
        <v>33200.92</v>
      </c>
      <c r="I48" s="53"/>
      <c r="J48" s="44">
        <f t="shared" si="6"/>
        <v>0</v>
      </c>
      <c r="L48" s="24"/>
      <c r="N48" s="50"/>
    </row>
    <row r="49" spans="1:256" ht="12.75" x14ac:dyDescent="0.2">
      <c r="F49" s="37" t="s">
        <v>46</v>
      </c>
      <c r="G49" s="54"/>
      <c r="H49" s="12"/>
      <c r="I49" s="19"/>
      <c r="J49" s="55">
        <f>SUM(J45:J48)</f>
        <v>0</v>
      </c>
      <c r="L49" s="24"/>
      <c r="P49" s="14"/>
    </row>
    <row r="50" spans="1:256" ht="12.75" x14ac:dyDescent="0.2">
      <c r="F50" s="37"/>
      <c r="G50" s="15"/>
      <c r="H50" s="12"/>
      <c r="I50" s="19"/>
      <c r="J50" s="41"/>
    </row>
    <row r="51" spans="1:256" ht="12.75" x14ac:dyDescent="0.2">
      <c r="F51" s="37" t="s">
        <v>31</v>
      </c>
      <c r="G51" s="15"/>
      <c r="H51" s="11" t="s">
        <v>6</v>
      </c>
      <c r="I51" s="18" t="s">
        <v>7</v>
      </c>
      <c r="J51" s="38"/>
    </row>
    <row r="52" spans="1:256" x14ac:dyDescent="0.2">
      <c r="F52" s="39" t="s">
        <v>44</v>
      </c>
      <c r="G52" s="17" t="s">
        <v>12</v>
      </c>
      <c r="H52" s="21">
        <v>140</v>
      </c>
      <c r="I52" s="53"/>
      <c r="J52" s="43">
        <f t="shared" ref="J52:J58" si="7">+H52*I52</f>
        <v>0</v>
      </c>
    </row>
    <row r="53" spans="1:256" x14ac:dyDescent="0.2">
      <c r="F53" s="39" t="s">
        <v>95</v>
      </c>
      <c r="G53" s="17" t="s">
        <v>12</v>
      </c>
      <c r="H53" s="21">
        <v>10</v>
      </c>
      <c r="I53" s="53"/>
      <c r="J53" s="43">
        <f t="shared" si="7"/>
        <v>0</v>
      </c>
    </row>
    <row r="54" spans="1:256" x14ac:dyDescent="0.2">
      <c r="F54" s="39" t="s">
        <v>93</v>
      </c>
      <c r="G54" s="17" t="s">
        <v>12</v>
      </c>
      <c r="H54" s="21">
        <v>540</v>
      </c>
      <c r="I54" s="53"/>
      <c r="J54" s="43">
        <f t="shared" si="7"/>
        <v>0</v>
      </c>
    </row>
    <row r="55" spans="1:256" x14ac:dyDescent="0.2">
      <c r="F55" s="39" t="s">
        <v>94</v>
      </c>
      <c r="G55" s="17" t="s">
        <v>12</v>
      </c>
      <c r="H55" s="21">
        <v>820</v>
      </c>
      <c r="I55" s="53"/>
      <c r="J55" s="43">
        <f t="shared" si="7"/>
        <v>0</v>
      </c>
    </row>
    <row r="56" spans="1:256" x14ac:dyDescent="0.2">
      <c r="F56" s="39" t="s">
        <v>36</v>
      </c>
      <c r="G56" s="17" t="s">
        <v>13</v>
      </c>
      <c r="H56" s="21">
        <v>2</v>
      </c>
      <c r="I56" s="53"/>
      <c r="J56" s="44">
        <f>+H56*I56</f>
        <v>0</v>
      </c>
      <c r="L56" s="50"/>
      <c r="N56" s="50"/>
    </row>
    <row r="57" spans="1:256" x14ac:dyDescent="0.2">
      <c r="F57" s="39" t="s">
        <v>96</v>
      </c>
      <c r="G57" s="17" t="s">
        <v>13</v>
      </c>
      <c r="H57" s="21">
        <v>5</v>
      </c>
      <c r="I57" s="53"/>
      <c r="J57" s="43">
        <f t="shared" si="7"/>
        <v>0</v>
      </c>
      <c r="L57" s="50"/>
      <c r="N57" s="50"/>
    </row>
    <row r="58" spans="1:256" x14ac:dyDescent="0.2">
      <c r="F58" s="39" t="s">
        <v>97</v>
      </c>
      <c r="G58" s="17" t="s">
        <v>13</v>
      </c>
      <c r="H58" s="21">
        <v>1</v>
      </c>
      <c r="I58" s="53"/>
      <c r="J58" s="43">
        <f t="shared" si="7"/>
        <v>0</v>
      </c>
      <c r="L58" s="50"/>
      <c r="N58" s="50"/>
    </row>
    <row r="59" spans="1:256" ht="12.75" x14ac:dyDescent="0.2">
      <c r="F59" s="37" t="s">
        <v>31</v>
      </c>
      <c r="G59" s="15"/>
      <c r="H59" s="12"/>
      <c r="I59" s="19"/>
      <c r="J59" s="55">
        <f>SUM(J52:J58)</f>
        <v>0</v>
      </c>
      <c r="P59" s="14"/>
    </row>
    <row r="60" spans="1:256" ht="12.75" x14ac:dyDescent="0.2">
      <c r="F60" s="37"/>
      <c r="G60" s="15"/>
      <c r="H60" s="12"/>
      <c r="I60" s="19"/>
      <c r="J60" s="55"/>
      <c r="P60" s="14"/>
    </row>
    <row r="61" spans="1:256" ht="12.75" x14ac:dyDescent="0.2">
      <c r="F61" s="37" t="s">
        <v>58</v>
      </c>
      <c r="G61" s="15"/>
      <c r="H61" s="11" t="s">
        <v>6</v>
      </c>
      <c r="I61" s="18" t="s">
        <v>7</v>
      </c>
      <c r="J61" s="38"/>
    </row>
    <row r="62" spans="1:256" x14ac:dyDescent="0.2">
      <c r="F62" s="39" t="s">
        <v>59</v>
      </c>
      <c r="G62" s="17" t="s">
        <v>12</v>
      </c>
      <c r="H62" s="13">
        <v>870</v>
      </c>
      <c r="I62" s="52"/>
      <c r="J62" s="91">
        <f t="shared" ref="J62:J69" si="8">+H62*I62</f>
        <v>0</v>
      </c>
    </row>
    <row r="63" spans="1:256" x14ac:dyDescent="0.2">
      <c r="F63" s="39" t="s">
        <v>60</v>
      </c>
      <c r="G63" s="51" t="s">
        <v>12</v>
      </c>
      <c r="H63" s="21">
        <v>1595</v>
      </c>
      <c r="I63" s="53"/>
      <c r="J63" s="43">
        <f t="shared" si="8"/>
        <v>0</v>
      </c>
    </row>
    <row r="64" spans="1:256" ht="12.75" x14ac:dyDescent="0.2">
      <c r="A64" s="4"/>
      <c r="B64" s="4"/>
      <c r="C64" s="4"/>
      <c r="D64" s="4"/>
      <c r="E64" s="4"/>
      <c r="F64" s="39" t="s">
        <v>61</v>
      </c>
      <c r="G64" s="51" t="s">
        <v>12</v>
      </c>
      <c r="H64" s="21">
        <v>140</v>
      </c>
      <c r="I64" s="53"/>
      <c r="J64" s="43">
        <f t="shared" si="8"/>
        <v>0</v>
      </c>
      <c r="L64" s="24"/>
      <c r="N64" s="50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</row>
    <row r="65" spans="1:256" ht="12.75" x14ac:dyDescent="0.2">
      <c r="A65" s="4"/>
      <c r="B65" s="4"/>
      <c r="C65" s="4"/>
      <c r="D65" s="4"/>
      <c r="E65" s="4"/>
      <c r="F65" s="39" t="s">
        <v>80</v>
      </c>
      <c r="G65" s="51" t="s">
        <v>13</v>
      </c>
      <c r="H65" s="21">
        <v>1</v>
      </c>
      <c r="I65" s="53"/>
      <c r="J65" s="43">
        <f t="shared" si="8"/>
        <v>0</v>
      </c>
      <c r="L65" s="24"/>
      <c r="N65" s="50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</row>
    <row r="66" spans="1:256" ht="12.75" x14ac:dyDescent="0.2">
      <c r="F66" s="39" t="s">
        <v>62</v>
      </c>
      <c r="G66" s="51" t="s">
        <v>13</v>
      </c>
      <c r="H66" s="21">
        <v>4</v>
      </c>
      <c r="I66" s="53"/>
      <c r="J66" s="91">
        <f t="shared" si="8"/>
        <v>0</v>
      </c>
      <c r="L66" s="24"/>
    </row>
    <row r="67" spans="1:256" x14ac:dyDescent="0.2">
      <c r="F67" s="39" t="s">
        <v>79</v>
      </c>
      <c r="G67" s="17" t="s">
        <v>13</v>
      </c>
      <c r="H67" s="13">
        <v>1</v>
      </c>
      <c r="I67" s="52"/>
      <c r="J67" s="91">
        <f t="shared" si="8"/>
        <v>0</v>
      </c>
    </row>
    <row r="68" spans="1:256" x14ac:dyDescent="0.2">
      <c r="F68" s="39" t="s">
        <v>63</v>
      </c>
      <c r="G68" s="17" t="s">
        <v>13</v>
      </c>
      <c r="H68" s="21">
        <v>4</v>
      </c>
      <c r="I68" s="53"/>
      <c r="J68" s="91">
        <f t="shared" si="8"/>
        <v>0</v>
      </c>
    </row>
    <row r="69" spans="1:256" ht="12.75" x14ac:dyDescent="0.2">
      <c r="A69" s="4"/>
      <c r="B69" s="4"/>
      <c r="C69" s="4"/>
      <c r="D69" s="4"/>
      <c r="E69" s="4"/>
      <c r="F69" s="39" t="s">
        <v>64</v>
      </c>
      <c r="G69" s="51" t="s">
        <v>16</v>
      </c>
      <c r="H69" s="21">
        <v>1</v>
      </c>
      <c r="I69" s="53"/>
      <c r="J69" s="43">
        <f t="shared" si="8"/>
        <v>0</v>
      </c>
      <c r="L69" s="24"/>
      <c r="N69" s="50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</row>
    <row r="70" spans="1:256" ht="12.75" x14ac:dyDescent="0.2">
      <c r="F70" s="37" t="s">
        <v>65</v>
      </c>
      <c r="G70" s="15"/>
      <c r="H70" s="12"/>
      <c r="I70" s="19"/>
      <c r="J70" s="55">
        <f>SUM(J62:J69)</f>
        <v>0</v>
      </c>
      <c r="P70" s="14"/>
    </row>
    <row r="71" spans="1:256" ht="12.75" x14ac:dyDescent="0.2">
      <c r="F71" s="37"/>
      <c r="G71" s="15"/>
      <c r="H71" s="12"/>
      <c r="I71" s="19"/>
      <c r="J71" s="41"/>
    </row>
    <row r="72" spans="1:256" ht="12.75" x14ac:dyDescent="0.2">
      <c r="F72" s="37" t="s">
        <v>66</v>
      </c>
      <c r="G72" s="15"/>
      <c r="H72" s="11" t="s">
        <v>6</v>
      </c>
      <c r="I72" s="18" t="s">
        <v>7</v>
      </c>
      <c r="J72" s="38"/>
    </row>
    <row r="73" spans="1:256" x14ac:dyDescent="0.2">
      <c r="F73" s="69" t="s">
        <v>98</v>
      </c>
      <c r="G73" s="18" t="s">
        <v>12</v>
      </c>
      <c r="H73" s="11">
        <v>10</v>
      </c>
      <c r="I73" s="52"/>
      <c r="J73" s="40">
        <f>+H73*I73</f>
        <v>0</v>
      </c>
      <c r="K73" s="3"/>
      <c r="L73" s="23"/>
      <c r="M73" s="3"/>
      <c r="N73" s="23"/>
      <c r="O73" s="3"/>
      <c r="P73" s="3"/>
    </row>
    <row r="74" spans="1:256" ht="12.75" x14ac:dyDescent="0.2">
      <c r="F74" s="39" t="s">
        <v>81</v>
      </c>
      <c r="G74" s="51" t="s">
        <v>12</v>
      </c>
      <c r="H74" s="13">
        <v>1058</v>
      </c>
      <c r="I74" s="52"/>
      <c r="J74" s="40">
        <f>+H74*I74</f>
        <v>0</v>
      </c>
      <c r="L74" s="24"/>
    </row>
    <row r="75" spans="1:256" ht="12.75" x14ac:dyDescent="0.2">
      <c r="F75" s="39" t="s">
        <v>82</v>
      </c>
      <c r="G75" s="51" t="s">
        <v>13</v>
      </c>
      <c r="H75" s="13">
        <v>3</v>
      </c>
      <c r="I75" s="52"/>
      <c r="J75" s="40">
        <f>+H75*I75</f>
        <v>0</v>
      </c>
      <c r="L75" s="24"/>
    </row>
    <row r="76" spans="1:256" ht="12.75" x14ac:dyDescent="0.2">
      <c r="F76" s="39" t="s">
        <v>83</v>
      </c>
      <c r="G76" s="51" t="s">
        <v>13</v>
      </c>
      <c r="H76" s="13">
        <v>2</v>
      </c>
      <c r="I76" s="52"/>
      <c r="J76" s="40">
        <f>+H76*I76</f>
        <v>0</v>
      </c>
      <c r="L76" s="24"/>
    </row>
    <row r="77" spans="1:256" ht="12.75" x14ac:dyDescent="0.2">
      <c r="F77" s="39" t="s">
        <v>84</v>
      </c>
      <c r="G77" s="51" t="s">
        <v>16</v>
      </c>
      <c r="H77" s="13">
        <v>1</v>
      </c>
      <c r="I77" s="52"/>
      <c r="J77" s="40">
        <f>+H77*I77</f>
        <v>0</v>
      </c>
      <c r="L77" s="24"/>
    </row>
    <row r="78" spans="1:256" ht="12.75" x14ac:dyDescent="0.2">
      <c r="F78" s="37" t="s">
        <v>66</v>
      </c>
      <c r="G78" s="15"/>
      <c r="H78" s="12"/>
      <c r="I78" s="19"/>
      <c r="J78" s="55">
        <f>SUM(J73:J77)</f>
        <v>0</v>
      </c>
      <c r="P78" s="14"/>
    </row>
    <row r="79" spans="1:256" ht="12.75" x14ac:dyDescent="0.2">
      <c r="F79" s="37"/>
      <c r="G79" s="15"/>
      <c r="H79" s="12"/>
      <c r="I79" s="19"/>
      <c r="J79" s="41"/>
    </row>
    <row r="80" spans="1:256" ht="12.75" x14ac:dyDescent="0.2">
      <c r="F80" s="37" t="s">
        <v>67</v>
      </c>
      <c r="G80" s="54"/>
      <c r="H80" s="20" t="s">
        <v>6</v>
      </c>
      <c r="I80" s="18" t="s">
        <v>7</v>
      </c>
      <c r="J80" s="42"/>
    </row>
    <row r="81" spans="1:256" x14ac:dyDescent="0.2">
      <c r="F81" s="92" t="s">
        <v>68</v>
      </c>
      <c r="G81" s="93" t="s">
        <v>16</v>
      </c>
      <c r="H81" s="21">
        <v>1</v>
      </c>
      <c r="I81" s="53"/>
      <c r="J81" s="43">
        <f t="shared" ref="J81" si="9">H81*I81</f>
        <v>0</v>
      </c>
    </row>
    <row r="82" spans="1:256" x14ac:dyDescent="0.2">
      <c r="F82" s="39" t="s">
        <v>69</v>
      </c>
      <c r="G82" s="51" t="s">
        <v>16</v>
      </c>
      <c r="H82" s="21">
        <v>1</v>
      </c>
      <c r="I82" s="53"/>
      <c r="J82" s="43">
        <f>+H82*I82</f>
        <v>0</v>
      </c>
    </row>
    <row r="83" spans="1:256" x14ac:dyDescent="0.2">
      <c r="F83" s="39" t="s">
        <v>70</v>
      </c>
      <c r="G83" s="51" t="s">
        <v>11</v>
      </c>
      <c r="H83" s="21">
        <v>110</v>
      </c>
      <c r="I83" s="53"/>
      <c r="J83" s="43">
        <f t="shared" ref="J83" si="10">+H83*I83</f>
        <v>0</v>
      </c>
    </row>
    <row r="84" spans="1:256" x14ac:dyDescent="0.2">
      <c r="F84" s="92" t="s">
        <v>71</v>
      </c>
      <c r="G84" s="93" t="s">
        <v>16</v>
      </c>
      <c r="H84" s="21">
        <v>1</v>
      </c>
      <c r="I84" s="53"/>
      <c r="J84" s="43">
        <f t="shared" ref="J84:J85" si="11">H84*I84</f>
        <v>0</v>
      </c>
    </row>
    <row r="85" spans="1:256" x14ac:dyDescent="0.2">
      <c r="F85" s="94" t="s">
        <v>72</v>
      </c>
      <c r="G85" s="95" t="s">
        <v>16</v>
      </c>
      <c r="H85" s="20">
        <v>1</v>
      </c>
      <c r="I85" s="53"/>
      <c r="J85" s="43">
        <f t="shared" si="11"/>
        <v>0</v>
      </c>
    </row>
    <row r="86" spans="1:256" ht="12.75" x14ac:dyDescent="0.2">
      <c r="F86" s="37" t="s">
        <v>73</v>
      </c>
      <c r="G86" s="54"/>
      <c r="H86" s="81"/>
      <c r="I86" s="19"/>
      <c r="J86" s="82">
        <f>SUM(J81:J85)</f>
        <v>0</v>
      </c>
    </row>
    <row r="87" spans="1:256" ht="12.75" x14ac:dyDescent="0.2">
      <c r="F87" s="96"/>
      <c r="G87" s="97"/>
      <c r="H87" s="98"/>
      <c r="I87" s="99"/>
      <c r="J87" s="100"/>
    </row>
    <row r="88" spans="1:256" ht="12.75" x14ac:dyDescent="0.2">
      <c r="F88" s="37" t="s">
        <v>74</v>
      </c>
      <c r="G88" s="54"/>
      <c r="H88" s="20" t="s">
        <v>6</v>
      </c>
      <c r="I88" s="18" t="s">
        <v>7</v>
      </c>
      <c r="J88" s="42"/>
      <c r="L88" s="24"/>
      <c r="N88" s="50"/>
    </row>
    <row r="89" spans="1:256" ht="12.75" x14ac:dyDescent="0.2">
      <c r="F89" s="39" t="s">
        <v>75</v>
      </c>
      <c r="G89" s="51" t="s">
        <v>12</v>
      </c>
      <c r="H89" s="21">
        <v>1422</v>
      </c>
      <c r="I89" s="53"/>
      <c r="J89" s="43">
        <f>+H89*I89</f>
        <v>0</v>
      </c>
      <c r="L89" s="24"/>
      <c r="N89" s="50"/>
    </row>
    <row r="90" spans="1:256" x14ac:dyDescent="0.2">
      <c r="F90" s="39" t="s">
        <v>76</v>
      </c>
      <c r="G90" s="17" t="s">
        <v>12</v>
      </c>
      <c r="H90" s="13">
        <v>4614</v>
      </c>
      <c r="I90" s="52"/>
      <c r="J90" s="40">
        <f t="shared" ref="J90:J91" si="12">+H90*I90</f>
        <v>0</v>
      </c>
    </row>
    <row r="91" spans="1:256" x14ac:dyDescent="0.2">
      <c r="F91" s="39" t="s">
        <v>85</v>
      </c>
      <c r="G91" s="17" t="s">
        <v>13</v>
      </c>
      <c r="H91" s="13">
        <v>2</v>
      </c>
      <c r="I91" s="52"/>
      <c r="J91" s="40">
        <f t="shared" si="12"/>
        <v>0</v>
      </c>
    </row>
    <row r="92" spans="1:256" ht="12.75" x14ac:dyDescent="0.2">
      <c r="A92" s="4"/>
      <c r="B92" s="4"/>
      <c r="C92" s="4"/>
      <c r="D92" s="4"/>
      <c r="E92" s="4"/>
      <c r="F92" s="39" t="s">
        <v>77</v>
      </c>
      <c r="G92" s="51" t="s">
        <v>16</v>
      </c>
      <c r="H92" s="21">
        <v>1</v>
      </c>
      <c r="I92" s="53"/>
      <c r="J92" s="43">
        <f>+H92*I92</f>
        <v>0</v>
      </c>
      <c r="L92" s="24"/>
      <c r="N92" s="101"/>
      <c r="P92" s="1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</row>
    <row r="93" spans="1:256" ht="12.75" x14ac:dyDescent="0.2">
      <c r="A93" s="4"/>
      <c r="B93" s="4"/>
      <c r="C93" s="4"/>
      <c r="D93" s="4"/>
      <c r="E93" s="4"/>
      <c r="F93" s="39" t="s">
        <v>78</v>
      </c>
      <c r="G93" s="51" t="s">
        <v>13</v>
      </c>
      <c r="H93" s="21">
        <v>30</v>
      </c>
      <c r="I93" s="53"/>
      <c r="J93" s="43">
        <f>+H93*I93</f>
        <v>0</v>
      </c>
      <c r="L93" s="24"/>
      <c r="N93" s="50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</row>
    <row r="94" spans="1:256" ht="12.75" x14ac:dyDescent="0.2">
      <c r="A94" s="4"/>
      <c r="B94" s="4"/>
      <c r="C94" s="4"/>
      <c r="D94" s="4"/>
      <c r="E94" s="4"/>
      <c r="F94" s="39" t="s">
        <v>99</v>
      </c>
      <c r="G94" s="51" t="s">
        <v>11</v>
      </c>
      <c r="H94" s="21">
        <v>17.2</v>
      </c>
      <c r="I94" s="53"/>
      <c r="J94" s="43">
        <f>+H94*I94</f>
        <v>0</v>
      </c>
      <c r="L94" s="24"/>
      <c r="N94" s="50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</row>
    <row r="95" spans="1:256" ht="12.75" x14ac:dyDescent="0.2">
      <c r="A95" s="4"/>
      <c r="B95" s="4"/>
      <c r="C95" s="4"/>
      <c r="D95" s="4"/>
      <c r="E95" s="4"/>
      <c r="F95" s="39" t="s">
        <v>100</v>
      </c>
      <c r="G95" s="51" t="s">
        <v>13</v>
      </c>
      <c r="H95" s="21">
        <v>9</v>
      </c>
      <c r="I95" s="53"/>
      <c r="J95" s="43">
        <f>+H95*I95</f>
        <v>0</v>
      </c>
      <c r="L95" s="24"/>
      <c r="N95" s="50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</row>
    <row r="96" spans="1:256" ht="12.75" x14ac:dyDescent="0.2">
      <c r="A96" s="4"/>
      <c r="B96" s="4"/>
      <c r="C96" s="4"/>
      <c r="D96" s="4"/>
      <c r="E96" s="4"/>
      <c r="F96" s="39" t="s">
        <v>101</v>
      </c>
      <c r="G96" s="51" t="s">
        <v>16</v>
      </c>
      <c r="H96" s="21">
        <v>1</v>
      </c>
      <c r="I96" s="53"/>
      <c r="J96" s="43"/>
      <c r="L96" s="24"/>
      <c r="N96" s="50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</row>
    <row r="97" spans="6:16" ht="12.75" x14ac:dyDescent="0.2">
      <c r="F97" s="37" t="s">
        <v>74</v>
      </c>
      <c r="G97" s="54"/>
      <c r="H97" s="81"/>
      <c r="I97" s="19"/>
      <c r="J97" s="82">
        <f>SUM(J89:J95)</f>
        <v>0</v>
      </c>
      <c r="L97" s="50"/>
      <c r="N97" s="50"/>
    </row>
    <row r="98" spans="6:16" ht="13.5" thickBot="1" x14ac:dyDescent="0.25">
      <c r="F98" s="83"/>
      <c r="G98" s="84"/>
      <c r="H98" s="85"/>
      <c r="I98" s="10"/>
      <c r="J98" s="86"/>
      <c r="L98" s="50"/>
      <c r="N98" s="50"/>
    </row>
    <row r="99" spans="6:16" s="57" customFormat="1" ht="25.5" customHeight="1" thickTop="1" thickBot="1" x14ac:dyDescent="0.3">
      <c r="F99" s="103" t="s">
        <v>25</v>
      </c>
      <c r="G99" s="104"/>
      <c r="H99" s="104"/>
      <c r="I99" s="105"/>
      <c r="J99" s="58">
        <f>SUM(J15,J24,J30,J42,J49,J59,J70,J78,J86,J97)</f>
        <v>0</v>
      </c>
      <c r="N99" s="59"/>
      <c r="O99" s="60"/>
      <c r="P99" s="60"/>
    </row>
    <row r="100" spans="6:16" s="57" customFormat="1" ht="12" customHeight="1" thickTop="1" x14ac:dyDescent="0.25">
      <c r="F100" s="61"/>
      <c r="G100" s="62"/>
      <c r="H100" s="62"/>
      <c r="I100" s="62"/>
      <c r="J100" s="63"/>
      <c r="N100" s="59"/>
      <c r="O100" s="60"/>
      <c r="P100" s="60"/>
    </row>
    <row r="101" spans="6:16" ht="12.75" x14ac:dyDescent="0.2">
      <c r="F101" s="45" t="s">
        <v>26</v>
      </c>
      <c r="G101" s="46"/>
      <c r="H101" s="47"/>
      <c r="I101" s="48"/>
      <c r="J101" s="49"/>
      <c r="L101" s="50"/>
      <c r="N101" s="50"/>
    </row>
    <row r="102" spans="6:16" ht="12.75" x14ac:dyDescent="0.2">
      <c r="F102" s="37"/>
      <c r="G102" s="15"/>
      <c r="H102" s="11" t="s">
        <v>6</v>
      </c>
      <c r="I102" s="18" t="s">
        <v>7</v>
      </c>
      <c r="J102" s="38"/>
    </row>
    <row r="103" spans="6:16" ht="12.75" x14ac:dyDescent="0.2">
      <c r="F103" s="37" t="s">
        <v>88</v>
      </c>
      <c r="G103" s="17" t="s">
        <v>16</v>
      </c>
      <c r="H103" s="13">
        <v>1</v>
      </c>
      <c r="I103" s="53"/>
      <c r="J103" s="82">
        <f t="shared" ref="J103" si="13">+H103*I103</f>
        <v>0</v>
      </c>
    </row>
    <row r="104" spans="6:16" ht="12.75" x14ac:dyDescent="0.2">
      <c r="F104" s="37"/>
      <c r="G104" s="15"/>
      <c r="H104" s="11"/>
      <c r="I104" s="18"/>
      <c r="J104" s="38"/>
    </row>
    <row r="105" spans="6:16" ht="12.75" x14ac:dyDescent="0.2">
      <c r="F105" s="37" t="s">
        <v>90</v>
      </c>
      <c r="G105" s="17" t="s">
        <v>16</v>
      </c>
      <c r="H105" s="13">
        <v>1</v>
      </c>
      <c r="I105" s="53"/>
      <c r="J105" s="82">
        <f t="shared" ref="J105" si="14">+H105*I105</f>
        <v>0</v>
      </c>
    </row>
    <row r="106" spans="6:16" ht="12.75" x14ac:dyDescent="0.2">
      <c r="F106" s="37"/>
      <c r="G106" s="15"/>
      <c r="H106" s="11"/>
      <c r="I106" s="18"/>
      <c r="J106" s="38"/>
    </row>
    <row r="107" spans="6:16" ht="12.75" x14ac:dyDescent="0.2">
      <c r="F107" s="37" t="s">
        <v>87</v>
      </c>
      <c r="G107" s="17" t="s">
        <v>16</v>
      </c>
      <c r="H107" s="13">
        <v>1</v>
      </c>
      <c r="I107" s="53"/>
      <c r="J107" s="82">
        <f t="shared" ref="J107" si="15">+H107*I107</f>
        <v>0</v>
      </c>
    </row>
    <row r="108" spans="6:16" ht="12.75" x14ac:dyDescent="0.2">
      <c r="F108" s="37"/>
      <c r="G108" s="15"/>
      <c r="H108" s="11"/>
      <c r="I108" s="18"/>
      <c r="J108" s="38"/>
    </row>
    <row r="109" spans="6:16" ht="12.75" x14ac:dyDescent="0.2">
      <c r="F109" s="37" t="s">
        <v>89</v>
      </c>
      <c r="G109" s="17" t="s">
        <v>16</v>
      </c>
      <c r="H109" s="13">
        <v>1</v>
      </c>
      <c r="I109" s="53"/>
      <c r="J109" s="82">
        <f t="shared" ref="J109" si="16">+H109*I109</f>
        <v>0</v>
      </c>
    </row>
    <row r="110" spans="6:16" ht="12.75" x14ac:dyDescent="0.2">
      <c r="F110" s="37"/>
      <c r="G110" s="15"/>
      <c r="H110" s="11"/>
      <c r="I110" s="18"/>
      <c r="J110" s="38"/>
    </row>
    <row r="111" spans="6:16" ht="12.75" x14ac:dyDescent="0.2">
      <c r="F111" s="37" t="s">
        <v>91</v>
      </c>
      <c r="G111" s="17" t="s">
        <v>16</v>
      </c>
      <c r="H111" s="13">
        <v>1</v>
      </c>
      <c r="I111" s="53"/>
      <c r="J111" s="82">
        <f t="shared" ref="J111" si="17">+H111*I111</f>
        <v>0</v>
      </c>
    </row>
    <row r="112" spans="6:16" ht="12.75" x14ac:dyDescent="0.2">
      <c r="F112" s="102"/>
      <c r="G112" s="19"/>
      <c r="H112" s="11"/>
      <c r="I112" s="18"/>
      <c r="J112" s="38"/>
    </row>
    <row r="113" spans="6:16" ht="12.75" x14ac:dyDescent="0.2">
      <c r="F113" s="37" t="s">
        <v>92</v>
      </c>
      <c r="G113" s="17" t="s">
        <v>16</v>
      </c>
      <c r="H113" s="13">
        <v>1</v>
      </c>
      <c r="I113" s="53"/>
      <c r="J113" s="82">
        <f t="shared" ref="J113" si="18">+H113*I113</f>
        <v>0</v>
      </c>
    </row>
    <row r="114" spans="6:16" ht="12.75" x14ac:dyDescent="0.2">
      <c r="F114" s="102"/>
      <c r="G114" s="19"/>
      <c r="H114" s="11"/>
      <c r="I114" s="18"/>
      <c r="J114" s="38"/>
    </row>
    <row r="115" spans="6:16" ht="12.75" x14ac:dyDescent="0.2">
      <c r="F115" s="37" t="s">
        <v>86</v>
      </c>
      <c r="G115" s="17" t="s">
        <v>16</v>
      </c>
      <c r="H115" s="13">
        <v>1</v>
      </c>
      <c r="I115" s="53"/>
      <c r="J115" s="82">
        <f t="shared" ref="J115" si="19">+H115*I115</f>
        <v>0</v>
      </c>
    </row>
    <row r="116" spans="6:16" ht="12.75" x14ac:dyDescent="0.2">
      <c r="F116" s="37"/>
      <c r="G116" s="17"/>
      <c r="H116" s="13"/>
      <c r="I116" s="89"/>
      <c r="J116" s="82"/>
    </row>
    <row r="117" spans="6:16" ht="13.5" thickBot="1" x14ac:dyDescent="0.25">
      <c r="F117" s="83"/>
      <c r="G117" s="84"/>
      <c r="H117" s="85"/>
      <c r="I117" s="10"/>
      <c r="J117" s="86"/>
      <c r="P117" s="14"/>
    </row>
    <row r="118" spans="6:16" s="57" customFormat="1" ht="24.75" customHeight="1" thickTop="1" thickBot="1" x14ac:dyDescent="0.3">
      <c r="F118" s="103" t="s">
        <v>27</v>
      </c>
      <c r="G118" s="104"/>
      <c r="H118" s="104"/>
      <c r="I118" s="105"/>
      <c r="J118" s="58">
        <f>SUM(J102:J117)</f>
        <v>0</v>
      </c>
      <c r="N118" s="59"/>
      <c r="O118" s="60"/>
      <c r="P118" s="60"/>
    </row>
    <row r="119" spans="6:16" ht="13.5" thickTop="1" thickBot="1" x14ac:dyDescent="0.25">
      <c r="F119" s="29"/>
      <c r="G119" s="32"/>
      <c r="J119" s="30"/>
      <c r="L119" s="50"/>
      <c r="N119" s="50"/>
    </row>
    <row r="120" spans="6:16" ht="17.25" thickTop="1" thickBot="1" x14ac:dyDescent="0.25">
      <c r="F120" s="64" t="s">
        <v>33</v>
      </c>
      <c r="G120" s="65"/>
      <c r="H120" s="66"/>
      <c r="I120" s="67"/>
      <c r="J120" s="68">
        <f>SUM(J118,J99)</f>
        <v>0</v>
      </c>
      <c r="L120" s="50"/>
      <c r="N120" s="50"/>
      <c r="P120" s="14"/>
    </row>
  </sheetData>
  <mergeCells count="2">
    <mergeCell ref="F99:I99"/>
    <mergeCell ref="F118:I118"/>
  </mergeCells>
  <printOptions horizontalCentered="1"/>
  <pageMargins left="0.25" right="0.25" top="0.25" bottom="0" header="0" footer="0.18"/>
  <pageSetup paperSize="3" scale="72" fitToWidth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8A670463FBE34599BB0C6C52DF1D28" ma:contentTypeVersion="18" ma:contentTypeDescription="Create a new document." ma:contentTypeScope="" ma:versionID="02986778a25a9dd4d045588c9a2668a8">
  <xsd:schema xmlns:xsd="http://www.w3.org/2001/XMLSchema" xmlns:xs="http://www.w3.org/2001/XMLSchema" xmlns:p="http://schemas.microsoft.com/office/2006/metadata/properties" xmlns:ns2="51be1bd6-5250-4728-a39b-ef4381bb15cb" xmlns:ns3="da1fb496-6ed4-4ad1-84ed-c19d339aafbc" targetNamespace="http://schemas.microsoft.com/office/2006/metadata/properties" ma:root="true" ma:fieldsID="be6c151d9a540c02ddf4103783758f25" ns2:_="" ns3:_="">
    <xsd:import namespace="51be1bd6-5250-4728-a39b-ef4381bb15cb"/>
    <xsd:import namespace="da1fb496-6ed4-4ad1-84ed-c19d339aaf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be1bd6-5250-4728-a39b-ef4381bb15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fb496-6ed4-4ad1-84ed-c19d339aaf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3c9e5cd-ddea-4553-ba78-cb47a5e053cc}" ma:internalName="TaxCatchAll" ma:showField="CatchAllData" ma:web="da1fb496-6ed4-4ad1-84ed-c19d339aaf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be1bd6-5250-4728-a39b-ef4381bb15cb">
      <Terms xmlns="http://schemas.microsoft.com/office/infopath/2007/PartnerControls"/>
    </lcf76f155ced4ddcb4097134ff3c332f>
    <TaxCatchAll xmlns="da1fb496-6ed4-4ad1-84ed-c19d339aafbc" xsi:nil="true"/>
  </documentManagement>
</p:properties>
</file>

<file path=customXml/itemProps1.xml><?xml version="1.0" encoding="utf-8"?>
<ds:datastoreItem xmlns:ds="http://schemas.openxmlformats.org/officeDocument/2006/customXml" ds:itemID="{927D6219-CBD5-4E97-8F7A-5DBB89675DC4}"/>
</file>

<file path=customXml/itemProps2.xml><?xml version="1.0" encoding="utf-8"?>
<ds:datastoreItem xmlns:ds="http://schemas.openxmlformats.org/officeDocument/2006/customXml" ds:itemID="{F432D0DB-ADC1-4035-8BA7-1A2FCE21C52A}"/>
</file>

<file path=customXml/itemProps3.xml><?xml version="1.0" encoding="utf-8"?>
<ds:datastoreItem xmlns:ds="http://schemas.openxmlformats.org/officeDocument/2006/customXml" ds:itemID="{2885ED24-95FD-4151-A8B8-B0A1A0755E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DIV 1 ESTIMATE 2018-09-17</vt:lpstr>
      <vt:lpstr>'DIV 1 ESTIMATE 2018-09-17'!invoice</vt:lpstr>
      <vt:lpstr>'DIV 1 ESTIMATE 2018-09-17'!Print_Area</vt:lpstr>
      <vt:lpstr>'DIV 1 ESTIMATE 2018-09-17'!Print_Titles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 Burton</dc:creator>
  <cp:lastModifiedBy>Anderson, Darby</cp:lastModifiedBy>
  <cp:lastPrinted>2018-09-24T22:28:12Z</cp:lastPrinted>
  <dcterms:created xsi:type="dcterms:W3CDTF">2006-04-10T18:09:13Z</dcterms:created>
  <dcterms:modified xsi:type="dcterms:W3CDTF">2025-12-04T19:03:39Z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0x010100808A670463FBE34599BB0C6C52DF1D28</vt:lpwstr>
  </property>
</Properties>
</file>