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mgmtentserv.sharepoint.com/sites/ProjectManagementDivision/Shared Documents/Alternative Funding/Grant - Applications/RAISE-BUILD/2026/3618504 I-35 Johnson- Jacobs/Website/3. Supplemental Documents/"/>
    </mc:Choice>
  </mc:AlternateContent>
  <xr:revisionPtr revIDLastSave="17" documentId="13_ncr:1_{B03F2AB0-104C-431F-BBB3-7847B987E8E0}" xr6:coauthVersionLast="47" xr6:coauthVersionMax="47" xr10:uidLastSave="{E131AE0B-C94F-4F3D-B185-40696D21E95B}"/>
  <bookViews>
    <workbookView xWindow="28680" yWindow="-120" windowWidth="29040" windowHeight="15720" tabRatio="660" firstSheet="1" activeTab="1" xr2:uid="{00000000-000D-0000-FFFF-FFFF00000000}"/>
  </bookViews>
  <sheets>
    <sheet name="AADT-LOS - Min AGR" sheetId="13" state="hidden" r:id="rId1"/>
    <sheet name="AADT-LOS -Avg AGR" sheetId="11" r:id="rId2"/>
    <sheet name="AADT-LOS -Max AGR" sheetId="10" state="hidden" r:id="rId3"/>
    <sheet name="2023 AADT (counted &amp; estimated)" sheetId="14" state="hidden" r:id="rId4"/>
    <sheet name="Sheet2" sheetId="15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D5" i="11" l="1"/>
  <c r="BP10" i="11" s="1"/>
  <c r="CE5" i="11"/>
  <c r="BQ10" i="11" s="1"/>
  <c r="CF5" i="11"/>
  <c r="BR10" i="11" s="1"/>
  <c r="CG5" i="11"/>
  <c r="BS10" i="11" s="1"/>
  <c r="CH5" i="11"/>
  <c r="BT10" i="11" s="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AI8" i="11"/>
  <c r="AJ8" i="11"/>
  <c r="AK8" i="11"/>
  <c r="AL8" i="11"/>
  <c r="AM8" i="11"/>
  <c r="C8" i="11"/>
  <c r="B8" i="11"/>
  <c r="C4" i="14"/>
  <c r="D4" i="14"/>
  <c r="E4" i="14"/>
  <c r="F4" i="14"/>
  <c r="G4" i="14"/>
  <c r="H4" i="14"/>
  <c r="I4" i="14"/>
  <c r="J4" i="14"/>
  <c r="K4" i="14"/>
  <c r="L4" i="14"/>
  <c r="M4" i="14"/>
  <c r="N4" i="14"/>
  <c r="O4" i="14"/>
  <c r="P4" i="14"/>
  <c r="Q4" i="14"/>
  <c r="R4" i="14"/>
  <c r="S4" i="14"/>
  <c r="T4" i="14"/>
  <c r="U4" i="14"/>
  <c r="V4" i="14"/>
  <c r="W4" i="14"/>
  <c r="X4" i="14"/>
  <c r="Y4" i="14"/>
  <c r="Z4" i="14"/>
  <c r="AA4" i="14"/>
  <c r="AB4" i="14"/>
  <c r="AC4" i="14"/>
  <c r="AD4" i="14"/>
  <c r="AE4" i="14"/>
  <c r="AF4" i="14"/>
  <c r="AG4" i="14"/>
  <c r="AH4" i="14"/>
  <c r="AI4" i="14"/>
  <c r="AJ4" i="14"/>
  <c r="AK4" i="14"/>
  <c r="AL4" i="14"/>
  <c r="AM4" i="14"/>
  <c r="AN4" i="14"/>
  <c r="AO4" i="14"/>
  <c r="AP4" i="14"/>
  <c r="AQ4" i="14"/>
  <c r="AR4" i="14"/>
  <c r="AS4" i="14"/>
  <c r="AT4" i="14"/>
  <c r="AU4" i="14"/>
  <c r="AV4" i="14"/>
  <c r="AW4" i="14"/>
  <c r="AX4" i="14"/>
  <c r="AY4" i="14"/>
  <c r="AZ4" i="14"/>
  <c r="BA4" i="14"/>
  <c r="BB4" i="14"/>
  <c r="BC4" i="14"/>
  <c r="BD4" i="14"/>
  <c r="BE4" i="14"/>
  <c r="BF4" i="14"/>
  <c r="BG4" i="14"/>
  <c r="BH4" i="14"/>
  <c r="BI4" i="14"/>
  <c r="BJ4" i="14"/>
  <c r="BK4" i="14"/>
  <c r="BL4" i="14"/>
  <c r="BM4" i="14"/>
  <c r="BN4" i="14"/>
  <c r="BO4" i="14"/>
  <c r="BP4" i="14"/>
  <c r="BQ4" i="14"/>
  <c r="BR4" i="14"/>
  <c r="BS4" i="14"/>
  <c r="BT4" i="14"/>
  <c r="BU4" i="14"/>
  <c r="BV4" i="14"/>
  <c r="BW4" i="14"/>
  <c r="BX4" i="14"/>
  <c r="BY4" i="14"/>
  <c r="BZ4" i="14"/>
  <c r="CA4" i="14"/>
  <c r="CB4" i="14"/>
  <c r="CC4" i="14"/>
  <c r="CD4" i="14"/>
  <c r="CE4" i="14"/>
  <c r="CF4" i="14"/>
  <c r="CG4" i="14"/>
  <c r="CH4" i="14"/>
  <c r="CI4" i="14"/>
  <c r="CJ4" i="14"/>
  <c r="CK4" i="14"/>
  <c r="CL4" i="14"/>
  <c r="CM4" i="14"/>
  <c r="CN4" i="14"/>
  <c r="CO4" i="14"/>
  <c r="CP4" i="14"/>
  <c r="CQ4" i="14"/>
  <c r="CR4" i="14"/>
  <c r="CS4" i="14"/>
  <c r="CT4" i="14"/>
  <c r="CU4" i="14"/>
  <c r="CV4" i="14"/>
  <c r="CW4" i="14"/>
  <c r="CX4" i="14"/>
  <c r="CY4" i="14"/>
  <c r="CZ4" i="14"/>
  <c r="DA4" i="14"/>
  <c r="DB4" i="14"/>
  <c r="DC4" i="14"/>
  <c r="DD4" i="14"/>
  <c r="DE4" i="14"/>
  <c r="DF4" i="14"/>
  <c r="DG4" i="14"/>
  <c r="DH4" i="14"/>
  <c r="DI4" i="14"/>
  <c r="DJ4" i="14"/>
  <c r="DK4" i="14"/>
  <c r="DL4" i="14"/>
  <c r="DM4" i="14"/>
  <c r="DN4" i="14"/>
  <c r="DO4" i="14"/>
  <c r="DP4" i="14"/>
  <c r="DQ4" i="14"/>
  <c r="DR4" i="14"/>
  <c r="DS4" i="14"/>
  <c r="DT4" i="14"/>
  <c r="DU4" i="14"/>
  <c r="DV4" i="14"/>
  <c r="DW4" i="14"/>
  <c r="DX4" i="14"/>
  <c r="DY4" i="14"/>
  <c r="DZ4" i="14"/>
  <c r="EA4" i="14"/>
  <c r="EB4" i="14"/>
  <c r="EC4" i="14"/>
  <c r="ED4" i="14"/>
  <c r="EE4" i="14"/>
  <c r="EF4" i="14"/>
  <c r="EG4" i="14"/>
  <c r="EH4" i="14"/>
  <c r="EI4" i="14"/>
  <c r="EJ4" i="14"/>
  <c r="EK4" i="14"/>
  <c r="EL4" i="14"/>
  <c r="EM4" i="14"/>
  <c r="EN4" i="14"/>
  <c r="EO4" i="14"/>
  <c r="EP4" i="14"/>
  <c r="EQ4" i="14"/>
  <c r="ER4" i="14"/>
  <c r="ES4" i="14"/>
  <c r="ET4" i="14"/>
  <c r="EU4" i="14"/>
  <c r="EV4" i="14"/>
  <c r="EW4" i="14"/>
  <c r="EX4" i="14"/>
  <c r="EY4" i="14"/>
  <c r="EZ4" i="14"/>
  <c r="FA4" i="14"/>
  <c r="FB4" i="14"/>
  <c r="FC4" i="14"/>
  <c r="FD4" i="14"/>
  <c r="FE4" i="14"/>
  <c r="FF4" i="14"/>
  <c r="FG4" i="14"/>
  <c r="FH4" i="14"/>
  <c r="FI4" i="14"/>
  <c r="FJ4" i="14"/>
  <c r="FK4" i="14"/>
  <c r="FL4" i="14"/>
  <c r="FM4" i="14"/>
  <c r="FN4" i="14"/>
  <c r="FO4" i="14"/>
  <c r="FP4" i="14"/>
  <c r="FQ4" i="14"/>
  <c r="FR4" i="14"/>
  <c r="FS4" i="14"/>
  <c r="FT4" i="14"/>
  <c r="FU4" i="14"/>
  <c r="FV4" i="14"/>
  <c r="FW4" i="14"/>
  <c r="FX4" i="14"/>
  <c r="FY4" i="14"/>
  <c r="FZ4" i="14"/>
  <c r="GA4" i="14"/>
  <c r="GB4" i="14"/>
  <c r="GC4" i="14"/>
  <c r="GD4" i="14"/>
  <c r="GE4" i="14"/>
  <c r="GF4" i="14"/>
  <c r="GG4" i="14"/>
  <c r="GH4" i="14"/>
  <c r="GI4" i="14"/>
  <c r="GJ4" i="14"/>
  <c r="GK4" i="14"/>
  <c r="GL4" i="14"/>
  <c r="GM4" i="14"/>
  <c r="GN4" i="14"/>
  <c r="GO4" i="14"/>
  <c r="GP4" i="14"/>
  <c r="GQ4" i="14"/>
  <c r="GR4" i="14"/>
  <c r="GS4" i="14"/>
  <c r="GT4" i="14"/>
  <c r="GU4" i="14"/>
  <c r="GV4" i="14"/>
  <c r="GW4" i="14"/>
  <c r="GX4" i="14"/>
  <c r="GY4" i="14"/>
  <c r="GZ4" i="14"/>
  <c r="HA4" i="14"/>
  <c r="HB4" i="14"/>
  <c r="HC4" i="14"/>
  <c r="HD4" i="14"/>
  <c r="HE4" i="14"/>
  <c r="HF4" i="14"/>
  <c r="HG4" i="14"/>
  <c r="HH4" i="14"/>
  <c r="HI4" i="14"/>
  <c r="HJ4" i="14"/>
  <c r="HK4" i="14"/>
  <c r="HL4" i="14"/>
  <c r="HM4" i="14"/>
  <c r="HN4" i="14"/>
  <c r="HO4" i="14"/>
  <c r="HP4" i="14"/>
  <c r="HQ4" i="14"/>
  <c r="HR4" i="14"/>
  <c r="HS4" i="14"/>
  <c r="HT4" i="14"/>
  <c r="HU4" i="14"/>
  <c r="HV4" i="14"/>
  <c r="HW4" i="14"/>
  <c r="HX4" i="14"/>
  <c r="HY4" i="14"/>
  <c r="HZ4" i="14"/>
  <c r="IA4" i="14"/>
  <c r="IB4" i="14"/>
  <c r="IC4" i="14"/>
  <c r="ID4" i="14"/>
  <c r="IE4" i="14"/>
  <c r="IF4" i="14"/>
  <c r="IG4" i="14"/>
  <c r="IH4" i="14"/>
  <c r="II4" i="14"/>
  <c r="IJ4" i="14"/>
  <c r="IK4" i="14"/>
  <c r="IL4" i="14"/>
  <c r="IM4" i="14"/>
  <c r="IN4" i="14"/>
  <c r="IO4" i="14"/>
  <c r="IP4" i="14"/>
  <c r="IQ4" i="14"/>
  <c r="IR4" i="14"/>
  <c r="IS4" i="14"/>
  <c r="IT4" i="14"/>
  <c r="IU4" i="14"/>
  <c r="IV4" i="14"/>
  <c r="IW4" i="14"/>
  <c r="IX4" i="14"/>
  <c r="IY4" i="14"/>
  <c r="IZ4" i="14"/>
  <c r="JA4" i="14"/>
  <c r="JB4" i="14"/>
  <c r="JC4" i="14"/>
  <c r="JD4" i="14"/>
  <c r="JE4" i="14"/>
  <c r="JF4" i="14"/>
  <c r="JG4" i="14"/>
  <c r="JH4" i="14"/>
  <c r="JI4" i="14"/>
  <c r="JJ4" i="14"/>
  <c r="JK4" i="14"/>
  <c r="JL4" i="14"/>
  <c r="JM4" i="14"/>
  <c r="JN4" i="14"/>
  <c r="JO4" i="14"/>
  <c r="JP4" i="14"/>
  <c r="JQ4" i="14"/>
  <c r="JR4" i="14"/>
  <c r="JS4" i="14"/>
  <c r="JT4" i="14"/>
  <c r="JU4" i="14"/>
  <c r="JV4" i="14"/>
  <c r="JW4" i="14"/>
  <c r="JX4" i="14"/>
  <c r="JY4" i="14"/>
  <c r="JZ4" i="14"/>
  <c r="KA4" i="14"/>
  <c r="KB4" i="14"/>
  <c r="KC4" i="14"/>
  <c r="KD4" i="14"/>
  <c r="KE4" i="14"/>
  <c r="KF4" i="14"/>
  <c r="KG4" i="14"/>
  <c r="KH4" i="14"/>
  <c r="KI4" i="14"/>
  <c r="KJ4" i="14"/>
  <c r="KK4" i="14"/>
  <c r="KL4" i="14"/>
  <c r="KM4" i="14"/>
  <c r="KN4" i="14"/>
  <c r="KO4" i="14"/>
  <c r="KP4" i="14"/>
  <c r="KQ4" i="14"/>
  <c r="KR4" i="14"/>
  <c r="KS4" i="14"/>
  <c r="KT4" i="14"/>
  <c r="KU4" i="14"/>
  <c r="KV4" i="14"/>
  <c r="KW4" i="14"/>
  <c r="KX4" i="14"/>
  <c r="KY4" i="14"/>
  <c r="KZ4" i="14"/>
  <c r="LA4" i="14"/>
  <c r="LB4" i="14"/>
  <c r="LC4" i="14"/>
  <c r="LD4" i="14"/>
  <c r="LE4" i="14"/>
  <c r="LF4" i="14"/>
  <c r="LG4" i="14"/>
  <c r="LH4" i="14"/>
  <c r="LI4" i="14"/>
  <c r="LJ4" i="14"/>
  <c r="LK4" i="14"/>
  <c r="LL4" i="14"/>
  <c r="LM4" i="14"/>
  <c r="LN4" i="14"/>
  <c r="LO4" i="14"/>
  <c r="LP4" i="14"/>
  <c r="LQ4" i="14"/>
  <c r="LR4" i="14"/>
  <c r="LS4" i="14"/>
  <c r="LT4" i="14"/>
  <c r="LU4" i="14"/>
  <c r="LV4" i="14"/>
  <c r="LW4" i="14"/>
  <c r="LX4" i="14"/>
  <c r="LY4" i="14"/>
  <c r="LZ4" i="14"/>
  <c r="MA4" i="14"/>
  <c r="MB4" i="14"/>
  <c r="MC4" i="14"/>
  <c r="MD4" i="14"/>
  <c r="ME4" i="14"/>
  <c r="MF4" i="14"/>
  <c r="MG4" i="14"/>
  <c r="MH4" i="14"/>
  <c r="MI4" i="14"/>
  <c r="MJ4" i="14"/>
  <c r="MK4" i="14"/>
  <c r="ML4" i="14"/>
  <c r="MM4" i="14"/>
  <c r="MN4" i="14"/>
  <c r="MO4" i="14"/>
  <c r="MP4" i="14"/>
  <c r="MQ4" i="14"/>
  <c r="MR4" i="14"/>
  <c r="MS4" i="14"/>
  <c r="MT4" i="14"/>
  <c r="MU4" i="14"/>
  <c r="MV4" i="14"/>
  <c r="MW4" i="14"/>
  <c r="MX4" i="14"/>
  <c r="MY4" i="14"/>
  <c r="MZ4" i="14"/>
  <c r="NA4" i="14"/>
  <c r="NB4" i="14"/>
  <c r="NC4" i="14"/>
  <c r="ND4" i="14"/>
  <c r="NE4" i="14"/>
  <c r="NF4" i="14"/>
  <c r="NG4" i="14"/>
  <c r="NH4" i="14"/>
  <c r="NI4" i="14"/>
  <c r="NJ4" i="14"/>
  <c r="NK4" i="14"/>
  <c r="NL4" i="14"/>
  <c r="NM4" i="14"/>
  <c r="NN4" i="14"/>
  <c r="NO4" i="14"/>
  <c r="NP4" i="14"/>
  <c r="NQ4" i="14"/>
  <c r="NR4" i="14"/>
  <c r="NS4" i="14"/>
  <c r="NT4" i="14"/>
  <c r="NU4" i="14"/>
  <c r="NV4" i="14"/>
  <c r="NW4" i="14"/>
  <c r="NX4" i="14"/>
  <c r="NY4" i="14"/>
  <c r="NZ4" i="14"/>
  <c r="OA4" i="14"/>
  <c r="OB4" i="14"/>
  <c r="OC4" i="14"/>
  <c r="OD4" i="14"/>
  <c r="OE4" i="14"/>
  <c r="OF4" i="14"/>
  <c r="OG4" i="14"/>
  <c r="OH4" i="14"/>
  <c r="OI4" i="14"/>
  <c r="OJ4" i="14"/>
  <c r="OK4" i="14"/>
  <c r="OL4" i="14"/>
  <c r="OM4" i="14"/>
  <c r="ON4" i="14"/>
  <c r="OO4" i="14"/>
  <c r="OP4" i="14"/>
  <c r="OQ4" i="14"/>
  <c r="OR4" i="14"/>
  <c r="OS4" i="14"/>
  <c r="OT4" i="14"/>
  <c r="OU4" i="14"/>
  <c r="OV4" i="14"/>
  <c r="OW4" i="14"/>
  <c r="OX4" i="14"/>
  <c r="OY4" i="14"/>
  <c r="OZ4" i="14"/>
  <c r="PA4" i="14"/>
  <c r="PB4" i="14"/>
  <c r="PC4" i="14"/>
  <c r="PD4" i="14"/>
  <c r="PE4" i="14"/>
  <c r="PF4" i="14"/>
  <c r="PG4" i="14"/>
  <c r="PH4" i="14"/>
  <c r="PI4" i="14"/>
  <c r="PJ4" i="14"/>
  <c r="PK4" i="14"/>
  <c r="PL4" i="14"/>
  <c r="PM4" i="14"/>
  <c r="PN4" i="14"/>
  <c r="PO4" i="14"/>
  <c r="PP4" i="14"/>
  <c r="PQ4" i="14"/>
  <c r="PR4" i="14"/>
  <c r="PS4" i="14"/>
  <c r="PT4" i="14"/>
  <c r="PU4" i="14"/>
  <c r="PV4" i="14"/>
  <c r="PW4" i="14"/>
  <c r="PX4" i="14"/>
  <c r="PY4" i="14"/>
  <c r="PZ4" i="14"/>
  <c r="QA4" i="14"/>
  <c r="QB4" i="14"/>
  <c r="QC4" i="14"/>
  <c r="QD4" i="14"/>
  <c r="QE4" i="14"/>
  <c r="QF4" i="14"/>
  <c r="QG4" i="14"/>
  <c r="QH4" i="14"/>
  <c r="QI4" i="14"/>
  <c r="QJ4" i="14"/>
  <c r="QK4" i="14"/>
  <c r="QL4" i="14"/>
  <c r="QM4" i="14"/>
  <c r="QN4" i="14"/>
  <c r="QO4" i="14"/>
  <c r="QP4" i="14"/>
  <c r="QQ4" i="14"/>
  <c r="QR4" i="14"/>
  <c r="QS4" i="14"/>
  <c r="QT4" i="14"/>
  <c r="QU4" i="14"/>
  <c r="QV4" i="14"/>
  <c r="QW4" i="14"/>
  <c r="QX4" i="14"/>
  <c r="QY4" i="14"/>
  <c r="QZ4" i="14"/>
  <c r="RA4" i="14"/>
  <c r="RB4" i="14"/>
  <c r="RC4" i="14"/>
  <c r="RD4" i="14"/>
  <c r="RE4" i="14"/>
  <c r="RF4" i="14"/>
  <c r="RG4" i="14"/>
  <c r="RH4" i="14"/>
  <c r="RI4" i="14"/>
  <c r="RJ4" i="14"/>
  <c r="RK4" i="14"/>
  <c r="RL4" i="14"/>
  <c r="RM4" i="14"/>
  <c r="RN4" i="14"/>
  <c r="RO4" i="14"/>
  <c r="RP4" i="14"/>
  <c r="RQ4" i="14"/>
  <c r="RR4" i="14"/>
  <c r="RS4" i="14"/>
  <c r="RT4" i="14"/>
  <c r="RU4" i="14"/>
  <c r="RV4" i="14"/>
  <c r="RW4" i="14"/>
  <c r="RX4" i="14"/>
  <c r="RY4" i="14"/>
  <c r="RZ4" i="14"/>
  <c r="SA4" i="14"/>
  <c r="SB4" i="14"/>
  <c r="SC4" i="14"/>
  <c r="SD4" i="14"/>
  <c r="SE4" i="14"/>
  <c r="SF4" i="14"/>
  <c r="SG4" i="14"/>
  <c r="SH4" i="14"/>
  <c r="SI4" i="14"/>
  <c r="SJ4" i="14"/>
  <c r="SK4" i="14"/>
  <c r="SL4" i="14"/>
  <c r="SM4" i="14"/>
  <c r="SN4" i="14"/>
  <c r="SO4" i="14"/>
  <c r="SP4" i="14"/>
  <c r="SQ4" i="14"/>
  <c r="SR4" i="14"/>
  <c r="SS4" i="14"/>
  <c r="ST4" i="14"/>
  <c r="SU4" i="14"/>
  <c r="SV4" i="14"/>
  <c r="SW4" i="14"/>
  <c r="SX4" i="14"/>
  <c r="SY4" i="14"/>
  <c r="SZ4" i="14"/>
  <c r="TA4" i="14"/>
  <c r="TB4" i="14"/>
  <c r="TC4" i="14"/>
  <c r="TD4" i="14"/>
  <c r="TE4" i="14"/>
  <c r="TF4" i="14"/>
  <c r="TG4" i="14"/>
  <c r="TH4" i="14"/>
  <c r="TI4" i="14"/>
  <c r="TJ4" i="14"/>
  <c r="TK4" i="14"/>
  <c r="TL4" i="14"/>
  <c r="TM4" i="14"/>
  <c r="TN4" i="14"/>
  <c r="TO4" i="14"/>
  <c r="TP4" i="14"/>
  <c r="TQ4" i="14"/>
  <c r="TR4" i="14"/>
  <c r="TS4" i="14"/>
  <c r="TT4" i="14"/>
  <c r="TU4" i="14"/>
  <c r="TV4" i="14"/>
  <c r="TW4" i="14"/>
  <c r="TX4" i="14"/>
  <c r="TY4" i="14"/>
  <c r="TZ4" i="14"/>
  <c r="UA4" i="14"/>
  <c r="UB4" i="14"/>
  <c r="UC4" i="14"/>
  <c r="UD4" i="14"/>
  <c r="UE4" i="14"/>
  <c r="UF4" i="14"/>
  <c r="UG4" i="14"/>
  <c r="UH4" i="14"/>
  <c r="UI4" i="14"/>
  <c r="UJ4" i="14"/>
  <c r="UK4" i="14"/>
  <c r="UL4" i="14"/>
  <c r="UM4" i="14"/>
  <c r="UN4" i="14"/>
  <c r="UO4" i="14"/>
  <c r="UP4" i="14"/>
  <c r="UQ4" i="14"/>
  <c r="UR4" i="14"/>
  <c r="US4" i="14"/>
  <c r="UT4" i="14"/>
  <c r="UU4" i="14"/>
  <c r="UV4" i="14"/>
  <c r="UW4" i="14"/>
  <c r="UX4" i="14"/>
  <c r="UY4" i="14"/>
  <c r="UZ4" i="14"/>
  <c r="VA4" i="14"/>
  <c r="VB4" i="14"/>
  <c r="VC4" i="14"/>
  <c r="VD4" i="14"/>
  <c r="VE4" i="14"/>
  <c r="VF4" i="14"/>
  <c r="VG4" i="14"/>
  <c r="VH4" i="14"/>
  <c r="VI4" i="14"/>
  <c r="VJ4" i="14"/>
  <c r="VK4" i="14"/>
  <c r="VL4" i="14"/>
  <c r="VM4" i="14"/>
  <c r="VN4" i="14"/>
  <c r="VO4" i="14"/>
  <c r="VP4" i="14"/>
  <c r="VQ4" i="14"/>
  <c r="VR4" i="14"/>
  <c r="VS4" i="14"/>
  <c r="VT4" i="14"/>
  <c r="VU4" i="14"/>
  <c r="VV4" i="14"/>
  <c r="VW4" i="14"/>
  <c r="VX4" i="14"/>
  <c r="VY4" i="14"/>
  <c r="VZ4" i="14"/>
  <c r="WA4" i="14"/>
  <c r="WB4" i="14"/>
  <c r="WC4" i="14"/>
  <c r="WD4" i="14"/>
  <c r="WE4" i="14"/>
  <c r="WF4" i="14"/>
  <c r="WG4" i="14"/>
  <c r="WH4" i="14"/>
  <c r="WI4" i="14"/>
  <c r="WJ4" i="14"/>
  <c r="WK4" i="14"/>
  <c r="WL4" i="14"/>
  <c r="WM4" i="14"/>
  <c r="WN4" i="14"/>
  <c r="WO4" i="14"/>
  <c r="WP4" i="14"/>
  <c r="WQ4" i="14"/>
  <c r="WR4" i="14"/>
  <c r="WS4" i="14"/>
  <c r="WT4" i="14"/>
  <c r="WU4" i="14"/>
  <c r="WV4" i="14"/>
  <c r="WW4" i="14"/>
  <c r="WX4" i="14"/>
  <c r="WY4" i="14"/>
  <c r="WZ4" i="14"/>
  <c r="XA4" i="14"/>
  <c r="XB4" i="14"/>
  <c r="XC4" i="14"/>
  <c r="XD4" i="14"/>
  <c r="XE4" i="14"/>
  <c r="XF4" i="14"/>
  <c r="XG4" i="14"/>
  <c r="XH4" i="14"/>
  <c r="XI4" i="14"/>
  <c r="XJ4" i="14"/>
  <c r="XK4" i="14"/>
  <c r="XL4" i="14"/>
  <c r="XM4" i="14"/>
  <c r="XN4" i="14"/>
  <c r="XO4" i="14"/>
  <c r="XP4" i="14"/>
  <c r="XQ4" i="14"/>
  <c r="XR4" i="14"/>
  <c r="XS4" i="14"/>
  <c r="XT4" i="14"/>
  <c r="XU4" i="14"/>
  <c r="XV4" i="14"/>
  <c r="XW4" i="14"/>
  <c r="XX4" i="14"/>
  <c r="XY4" i="14"/>
  <c r="XZ4" i="14"/>
  <c r="YA4" i="14"/>
  <c r="YB4" i="14"/>
  <c r="YC4" i="14"/>
  <c r="YD4" i="14"/>
  <c r="YE4" i="14"/>
  <c r="YF4" i="14"/>
  <c r="YG4" i="14"/>
  <c r="YH4" i="14"/>
  <c r="YI4" i="14"/>
  <c r="YJ4" i="14"/>
  <c r="YK4" i="14"/>
  <c r="YL4" i="14"/>
  <c r="YM4" i="14"/>
  <c r="YN4" i="14"/>
  <c r="YO4" i="14"/>
  <c r="YP4" i="14"/>
  <c r="YQ4" i="14"/>
  <c r="YR4" i="14"/>
  <c r="YS4" i="14"/>
  <c r="YT4" i="14"/>
  <c r="YU4" i="14"/>
  <c r="YV4" i="14"/>
  <c r="YW4" i="14"/>
  <c r="YX4" i="14"/>
  <c r="YY4" i="14"/>
  <c r="YZ4" i="14"/>
  <c r="ZA4" i="14"/>
  <c r="ZB4" i="14"/>
  <c r="ZC4" i="14"/>
  <c r="ZD4" i="14"/>
  <c r="ZE4" i="14"/>
  <c r="ZF4" i="14"/>
  <c r="ZG4" i="14"/>
  <c r="ZH4" i="14"/>
  <c r="ZI4" i="14"/>
  <c r="ZJ4" i="14"/>
  <c r="ZK4" i="14"/>
  <c r="ZL4" i="14"/>
  <c r="ZM4" i="14"/>
  <c r="ZN4" i="14"/>
  <c r="ZO4" i="14"/>
  <c r="ZP4" i="14"/>
  <c r="ZQ4" i="14"/>
  <c r="ZR4" i="14"/>
  <c r="ZS4" i="14"/>
  <c r="ZT4" i="14"/>
  <c r="ZU4" i="14"/>
  <c r="ZV4" i="14"/>
  <c r="ZW4" i="14"/>
  <c r="ZX4" i="14"/>
  <c r="ZY4" i="14"/>
  <c r="ZZ4" i="14"/>
  <c r="AAA4" i="14"/>
  <c r="AAB4" i="14"/>
  <c r="AAC4" i="14"/>
  <c r="AAD4" i="14"/>
  <c r="AAE4" i="14"/>
  <c r="AAF4" i="14"/>
  <c r="AAG4" i="14"/>
  <c r="AAH4" i="14"/>
  <c r="AAI4" i="14"/>
  <c r="AAJ4" i="14"/>
  <c r="AAK4" i="14"/>
  <c r="AAL4" i="14"/>
  <c r="AAM4" i="14"/>
  <c r="AAN4" i="14"/>
  <c r="AAO4" i="14"/>
  <c r="AAP4" i="14"/>
  <c r="AAQ4" i="14"/>
  <c r="AAR4" i="14"/>
  <c r="AAS4" i="14"/>
  <c r="AAT4" i="14"/>
  <c r="AAU4" i="14"/>
  <c r="AAV4" i="14"/>
  <c r="AAW4" i="14"/>
  <c r="AAX4" i="14"/>
  <c r="AAY4" i="14"/>
  <c r="AAZ4" i="14"/>
  <c r="ABA4" i="14"/>
  <c r="ABB4" i="14"/>
  <c r="ABC4" i="14"/>
  <c r="ABD4" i="14"/>
  <c r="ABE4" i="14"/>
  <c r="ABF4" i="14"/>
  <c r="ABG4" i="14"/>
  <c r="ABH4" i="14"/>
  <c r="ABI4" i="14"/>
  <c r="ABJ4" i="14"/>
  <c r="ABK4" i="14"/>
  <c r="ABL4" i="14"/>
  <c r="ABM4" i="14"/>
  <c r="ABN4" i="14"/>
  <c r="ABO4" i="14"/>
  <c r="ABP4" i="14"/>
  <c r="ABQ4" i="14"/>
  <c r="ABR4" i="14"/>
  <c r="ABS4" i="14"/>
  <c r="ABT4" i="14"/>
  <c r="ABU4" i="14"/>
  <c r="ABV4" i="14"/>
  <c r="ABW4" i="14"/>
  <c r="ABX4" i="14"/>
  <c r="ABY4" i="14"/>
  <c r="ABZ4" i="14"/>
  <c r="ACA4" i="14"/>
  <c r="ACB4" i="14"/>
  <c r="ACC4" i="14"/>
  <c r="ACD4" i="14"/>
  <c r="ACE4" i="14"/>
  <c r="ACF4" i="14"/>
  <c r="ACG4" i="14"/>
  <c r="ACH4" i="14"/>
  <c r="ACI4" i="14"/>
  <c r="ACJ4" i="14"/>
  <c r="ACK4" i="14"/>
  <c r="ACL4" i="14"/>
  <c r="ACM4" i="14"/>
  <c r="ACN4" i="14"/>
  <c r="ACO4" i="14"/>
  <c r="ACP4" i="14"/>
  <c r="ACQ4" i="14"/>
  <c r="ACR4" i="14"/>
  <c r="ACS4" i="14"/>
  <c r="ACT4" i="14"/>
  <c r="ACU4" i="14"/>
  <c r="ACV4" i="14"/>
  <c r="ACW4" i="14"/>
  <c r="ACX4" i="14"/>
  <c r="ACY4" i="14"/>
  <c r="ACZ4" i="14"/>
  <c r="ADA4" i="14"/>
  <c r="ADB4" i="14"/>
  <c r="ADC4" i="14"/>
  <c r="ADD4" i="14"/>
  <c r="ADE4" i="14"/>
  <c r="ADF4" i="14"/>
  <c r="ADG4" i="14"/>
  <c r="ADH4" i="14"/>
  <c r="ADI4" i="14"/>
  <c r="ADJ4" i="14"/>
  <c r="ADK4" i="14"/>
  <c r="ADL4" i="14"/>
  <c r="ADM4" i="14"/>
  <c r="ADN4" i="14"/>
  <c r="ADO4" i="14"/>
  <c r="ADP4" i="14"/>
  <c r="ADQ4" i="14"/>
  <c r="ADR4" i="14"/>
  <c r="ADS4" i="14"/>
  <c r="ADT4" i="14"/>
  <c r="ADU4" i="14"/>
  <c r="ADV4" i="14"/>
  <c r="ADW4" i="14"/>
  <c r="ADX4" i="14"/>
  <c r="ADY4" i="14"/>
  <c r="ADZ4" i="14"/>
  <c r="AEA4" i="14"/>
  <c r="AEB4" i="14"/>
  <c r="AEC4" i="14"/>
  <c r="AED4" i="14"/>
  <c r="AEE4" i="14"/>
  <c r="AEF4" i="14"/>
  <c r="AEG4" i="14"/>
  <c r="AEH4" i="14"/>
  <c r="AEI4" i="14"/>
  <c r="AEJ4" i="14"/>
  <c r="AEK4" i="14"/>
  <c r="AEL4" i="14"/>
  <c r="AEM4" i="14"/>
  <c r="AEN4" i="14"/>
  <c r="AEO4" i="14"/>
  <c r="AEP4" i="14"/>
  <c r="AEQ4" i="14"/>
  <c r="AER4" i="14"/>
  <c r="AES4" i="14"/>
  <c r="AET4" i="14"/>
  <c r="AEU4" i="14"/>
  <c r="AEV4" i="14"/>
  <c r="AEW4" i="14"/>
  <c r="AEX4" i="14"/>
  <c r="AEY4" i="14"/>
  <c r="AEZ4" i="14"/>
  <c r="AFA4" i="14"/>
  <c r="AFB4" i="14"/>
  <c r="AFC4" i="14"/>
  <c r="AFD4" i="14"/>
  <c r="AFE4" i="14"/>
  <c r="AFF4" i="14"/>
  <c r="AFG4" i="14"/>
  <c r="AFH4" i="14"/>
  <c r="AFI4" i="14"/>
  <c r="AFJ4" i="14"/>
  <c r="AFK4" i="14"/>
  <c r="AFL4" i="14"/>
  <c r="AFM4" i="14"/>
  <c r="AFN4" i="14"/>
  <c r="AFO4" i="14"/>
  <c r="AFP4" i="14"/>
  <c r="AFQ4" i="14"/>
  <c r="AFR4" i="14"/>
  <c r="AFS4" i="14"/>
  <c r="AFT4" i="14"/>
  <c r="AFU4" i="14"/>
  <c r="AFV4" i="14"/>
  <c r="AFW4" i="14"/>
  <c r="AFX4" i="14"/>
  <c r="AFY4" i="14"/>
  <c r="AFZ4" i="14"/>
  <c r="AGA4" i="14"/>
  <c r="AGB4" i="14"/>
  <c r="AGC4" i="14"/>
  <c r="AGD4" i="14"/>
  <c r="AGE4" i="14"/>
  <c r="AGF4" i="14"/>
  <c r="AGG4" i="14"/>
  <c r="AGH4" i="14"/>
  <c r="AGI4" i="14"/>
  <c r="AGJ4" i="14"/>
  <c r="AGK4" i="14"/>
  <c r="AGL4" i="14"/>
  <c r="AGM4" i="14"/>
  <c r="AGN4" i="14"/>
  <c r="AGO4" i="14"/>
  <c r="AGP4" i="14"/>
  <c r="AGQ4" i="14"/>
  <c r="AGR4" i="14"/>
  <c r="AGS4" i="14"/>
  <c r="AGT4" i="14"/>
  <c r="AGU4" i="14"/>
  <c r="AGV4" i="14"/>
  <c r="AGW4" i="14"/>
  <c r="AGX4" i="14"/>
  <c r="AGY4" i="14"/>
  <c r="AGZ4" i="14"/>
  <c r="AHA4" i="14"/>
  <c r="AHB4" i="14"/>
  <c r="AHC4" i="14"/>
  <c r="AHD4" i="14"/>
  <c r="AHE4" i="14"/>
  <c r="AHF4" i="14"/>
  <c r="AHG4" i="14"/>
  <c r="AHH4" i="14"/>
  <c r="AHI4" i="14"/>
  <c r="AHJ4" i="14"/>
  <c r="AHK4" i="14"/>
  <c r="AHL4" i="14"/>
  <c r="AHM4" i="14"/>
  <c r="AHN4" i="14"/>
  <c r="AHO4" i="14"/>
  <c r="AHP4" i="14"/>
  <c r="AHQ4" i="14"/>
  <c r="AHR4" i="14"/>
  <c r="AHS4" i="14"/>
  <c r="AHT4" i="14"/>
  <c r="AHU4" i="14"/>
  <c r="AHV4" i="14"/>
  <c r="AHW4" i="14"/>
  <c r="AHX4" i="14"/>
  <c r="AHY4" i="14"/>
  <c r="AHZ4" i="14"/>
  <c r="AIA4" i="14"/>
  <c r="AIB4" i="14"/>
  <c r="AIC4" i="14"/>
  <c r="AID4" i="14"/>
  <c r="AIE4" i="14"/>
  <c r="AIF4" i="14"/>
  <c r="AX8" i="11" s="1"/>
  <c r="AIG4" i="14"/>
  <c r="AS8" i="11" s="1"/>
  <c r="AIH4" i="14"/>
  <c r="AII4" i="14"/>
  <c r="AIJ4" i="14"/>
  <c r="AIK4" i="14"/>
  <c r="AIL4" i="14"/>
  <c r="AIM4" i="14"/>
  <c r="BI8" i="11" s="1"/>
  <c r="AIN4" i="14"/>
  <c r="AIO4" i="14"/>
  <c r="AIP4" i="14"/>
  <c r="AIQ4" i="14"/>
  <c r="AIR4" i="14"/>
  <c r="AIS4" i="14"/>
  <c r="AIT4" i="14"/>
  <c r="AIU4" i="14"/>
  <c r="AIV4" i="14"/>
  <c r="AIW4" i="14"/>
  <c r="AIX4" i="14"/>
  <c r="BC8" i="11" s="1"/>
  <c r="AIY4" i="14"/>
  <c r="AIZ4" i="14"/>
  <c r="AJA4" i="14"/>
  <c r="AJB4" i="14"/>
  <c r="AJC4" i="14"/>
  <c r="AJD4" i="14"/>
  <c r="AJE4" i="14"/>
  <c r="AJF4" i="14"/>
  <c r="AJG4" i="14"/>
  <c r="AJH4" i="14"/>
  <c r="AJI4" i="14"/>
  <c r="AJJ4" i="14"/>
  <c r="AJK4" i="14"/>
  <c r="AJL4" i="14"/>
  <c r="AJM4" i="14"/>
  <c r="AJN4" i="14"/>
  <c r="AJO4" i="14"/>
  <c r="AJP4" i="14"/>
  <c r="AJQ4" i="14"/>
  <c r="AJR4" i="14"/>
  <c r="AJS4" i="14"/>
  <c r="AJT4" i="14"/>
  <c r="AJU4" i="14"/>
  <c r="BG8" i="11" s="1"/>
  <c r="AJV4" i="14"/>
  <c r="AJW4" i="14"/>
  <c r="AJX4" i="14"/>
  <c r="AJY4" i="14"/>
  <c r="AJZ4" i="14"/>
  <c r="AKA4" i="14"/>
  <c r="B4" i="14"/>
  <c r="C8" i="13" l="1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AI8" i="13"/>
  <c r="AJ8" i="13"/>
  <c r="AK8" i="13"/>
  <c r="AL8" i="13"/>
  <c r="AM8" i="13"/>
  <c r="AN8" i="13"/>
  <c r="AO8" i="13"/>
  <c r="AP8" i="13"/>
  <c r="AQ8" i="13"/>
  <c r="AR8" i="13"/>
  <c r="AS8" i="13"/>
  <c r="AT8" i="13"/>
  <c r="AU8" i="13"/>
  <c r="AV8" i="13"/>
  <c r="AW8" i="13"/>
  <c r="AX8" i="13"/>
  <c r="AY8" i="13"/>
  <c r="AZ8" i="13"/>
  <c r="BA8" i="13"/>
  <c r="BB8" i="13"/>
  <c r="BC8" i="13"/>
  <c r="BD8" i="13"/>
  <c r="BE8" i="13"/>
  <c r="BF8" i="13"/>
  <c r="BG8" i="13"/>
  <c r="BH8" i="13"/>
  <c r="BI8" i="13"/>
  <c r="B8" i="13"/>
  <c r="BY15" i="13"/>
  <c r="BY23" i="13" s="1"/>
  <c r="BX15" i="13"/>
  <c r="BX18" i="13" s="1"/>
  <c r="BW15" i="13"/>
  <c r="BW23" i="13" s="1"/>
  <c r="BV15" i="13"/>
  <c r="BV24" i="13" s="1"/>
  <c r="BU15" i="13"/>
  <c r="BU23" i="13" s="1"/>
  <c r="BT15" i="13"/>
  <c r="BT21" i="13" s="1"/>
  <c r="BS15" i="13"/>
  <c r="BS23" i="13" s="1"/>
  <c r="BR15" i="13"/>
  <c r="BR19" i="13" s="1"/>
  <c r="BQ15" i="13"/>
  <c r="BP15" i="13"/>
  <c r="BP19" i="13" s="1"/>
  <c r="A9" i="13"/>
  <c r="BW19" i="11"/>
  <c r="BX17" i="11"/>
  <c r="BY19" i="11"/>
  <c r="BX26" i="11"/>
  <c r="BV24" i="11"/>
  <c r="BU31" i="11"/>
  <c r="BT15" i="11"/>
  <c r="BS15" i="11"/>
  <c r="BR15" i="11"/>
  <c r="BR20" i="11" s="1"/>
  <c r="BQ15" i="11"/>
  <c r="BP15" i="11"/>
  <c r="A9" i="11"/>
  <c r="BC9" i="11" s="1"/>
  <c r="BY15" i="10"/>
  <c r="BX15" i="10"/>
  <c r="BX27" i="10" s="1"/>
  <c r="BW15" i="10"/>
  <c r="BW25" i="10" s="1"/>
  <c r="BV15" i="10"/>
  <c r="BV25" i="10" s="1"/>
  <c r="BU15" i="10"/>
  <c r="BU23" i="10" s="1"/>
  <c r="BT15" i="10"/>
  <c r="BT18" i="10" s="1"/>
  <c r="BS15" i="10"/>
  <c r="BR15" i="10"/>
  <c r="BR25" i="10" s="1"/>
  <c r="BQ15" i="10"/>
  <c r="BQ21" i="10" s="1"/>
  <c r="BP15" i="10"/>
  <c r="BP25" i="10" s="1"/>
  <c r="A9" i="10"/>
  <c r="BD9" i="10" l="1"/>
  <c r="AR9" i="10"/>
  <c r="AJ9" i="10"/>
  <c r="Y9" i="10"/>
  <c r="P9" i="10"/>
  <c r="L9" i="10"/>
  <c r="F9" i="10"/>
  <c r="E9" i="10"/>
  <c r="BY25" i="10"/>
  <c r="BY24" i="10"/>
  <c r="BY17" i="10"/>
  <c r="BQ27" i="11"/>
  <c r="BQ17" i="11"/>
  <c r="BT22" i="11"/>
  <c r="BT17" i="11"/>
  <c r="S9" i="10"/>
  <c r="T9" i="10"/>
  <c r="D9" i="10"/>
  <c r="V9" i="10"/>
  <c r="AQ9" i="10"/>
  <c r="BI9" i="10"/>
  <c r="BV17" i="10"/>
  <c r="BU24" i="10"/>
  <c r="AA9" i="10"/>
  <c r="AS9" i="10"/>
  <c r="BR18" i="10"/>
  <c r="AB9" i="10"/>
  <c r="BU18" i="10"/>
  <c r="BX25" i="10"/>
  <c r="I9" i="10"/>
  <c r="AU9" i="10"/>
  <c r="K9" i="10"/>
  <c r="AC9" i="10"/>
  <c r="AV9" i="10"/>
  <c r="BV18" i="10"/>
  <c r="BR27" i="10"/>
  <c r="AE9" i="10"/>
  <c r="AY9" i="10"/>
  <c r="BX18" i="10"/>
  <c r="BT28" i="10"/>
  <c r="M9" i="10"/>
  <c r="AF9" i="10"/>
  <c r="AZ9" i="10"/>
  <c r="BQ19" i="10"/>
  <c r="BW29" i="10"/>
  <c r="O9" i="10"/>
  <c r="AI9" i="10"/>
  <c r="BA9" i="10"/>
  <c r="BR19" i="10"/>
  <c r="AN9" i="10"/>
  <c r="BB9" i="10"/>
  <c r="BT20" i="10"/>
  <c r="AK9" i="10"/>
  <c r="BE9" i="10"/>
  <c r="BX20" i="10"/>
  <c r="BG9" i="10"/>
  <c r="BV22" i="10"/>
  <c r="AL9" i="10"/>
  <c r="C9" i="10"/>
  <c r="U9" i="10"/>
  <c r="AO9" i="10"/>
  <c r="BH9" i="10"/>
  <c r="BU17" i="10"/>
  <c r="BW23" i="10"/>
  <c r="N9" i="11"/>
  <c r="X9" i="11"/>
  <c r="AD9" i="11"/>
  <c r="AN9" i="11"/>
  <c r="AT9" i="11"/>
  <c r="H9" i="11"/>
  <c r="BD9" i="11"/>
  <c r="A10" i="11"/>
  <c r="BF10" i="11" s="1"/>
  <c r="Y9" i="13"/>
  <c r="BW20" i="13"/>
  <c r="BY20" i="13"/>
  <c r="P9" i="13"/>
  <c r="BX22" i="13"/>
  <c r="AJ9" i="13"/>
  <c r="BX17" i="13"/>
  <c r="BY22" i="13"/>
  <c r="BY17" i="13"/>
  <c r="BR23" i="13"/>
  <c r="BT18" i="13"/>
  <c r="BV23" i="13"/>
  <c r="BU18" i="13"/>
  <c r="BR24" i="13"/>
  <c r="BV18" i="13"/>
  <c r="BX24" i="13"/>
  <c r="BW18" i="13"/>
  <c r="BS27" i="13"/>
  <c r="BY18" i="13"/>
  <c r="BU27" i="13"/>
  <c r="BV28" i="13"/>
  <c r="BV20" i="13"/>
  <c r="BU29" i="13"/>
  <c r="AM9" i="13"/>
  <c r="B9" i="13"/>
  <c r="R9" i="13"/>
  <c r="AN9" i="13"/>
  <c r="BR29" i="13"/>
  <c r="BR31" i="13"/>
  <c r="BR26" i="13"/>
  <c r="BR28" i="13"/>
  <c r="BR30" i="13"/>
  <c r="BR25" i="13"/>
  <c r="BR27" i="13"/>
  <c r="BR18" i="13"/>
  <c r="BR20" i="13"/>
  <c r="BR22" i="13"/>
  <c r="BR17" i="13"/>
  <c r="BR21" i="13"/>
  <c r="BP21" i="13"/>
  <c r="C9" i="13"/>
  <c r="S9" i="13"/>
  <c r="AO9" i="13"/>
  <c r="T9" i="13"/>
  <c r="AQ9" i="13"/>
  <c r="BT31" i="13"/>
  <c r="BT28" i="13"/>
  <c r="BT30" i="13"/>
  <c r="BT27" i="13"/>
  <c r="BT20" i="13"/>
  <c r="BT26" i="13"/>
  <c r="BT22" i="13"/>
  <c r="BT25" i="13"/>
  <c r="BT17" i="13"/>
  <c r="BT19" i="13"/>
  <c r="BT23" i="13"/>
  <c r="E9" i="13"/>
  <c r="U9" i="13"/>
  <c r="AR9" i="13"/>
  <c r="F9" i="13"/>
  <c r="W9" i="13"/>
  <c r="AS9" i="13"/>
  <c r="G9" i="13"/>
  <c r="X9" i="13"/>
  <c r="H9" i="13"/>
  <c r="BT24" i="13"/>
  <c r="BT29" i="13"/>
  <c r="AP9" i="13"/>
  <c r="Z9" i="13"/>
  <c r="BC9" i="13"/>
  <c r="BB9" i="13"/>
  <c r="AL9" i="13"/>
  <c r="V9" i="13"/>
  <c r="BA9" i="13"/>
  <c r="AK9" i="13"/>
  <c r="AY9" i="13"/>
  <c r="AI9" i="13"/>
  <c r="AX9" i="13"/>
  <c r="AH9" i="13"/>
  <c r="AA9" i="13"/>
  <c r="AV9" i="13"/>
  <c r="BP27" i="13"/>
  <c r="BP29" i="13"/>
  <c r="BP31" i="13"/>
  <c r="BP26" i="13"/>
  <c r="BP28" i="13"/>
  <c r="BP30" i="13"/>
  <c r="BP24" i="13"/>
  <c r="BP23" i="13"/>
  <c r="BP18" i="13"/>
  <c r="BP20" i="13"/>
  <c r="BP22" i="13"/>
  <c r="BP25" i="13"/>
  <c r="BQ29" i="13"/>
  <c r="BQ31" i="13"/>
  <c r="BQ24" i="13"/>
  <c r="BQ26" i="13"/>
  <c r="BQ28" i="13"/>
  <c r="BQ30" i="13"/>
  <c r="BQ27" i="13"/>
  <c r="BQ18" i="13"/>
  <c r="BQ20" i="13"/>
  <c r="BQ22" i="13"/>
  <c r="BQ25" i="13"/>
  <c r="BQ17" i="13"/>
  <c r="BQ19" i="13"/>
  <c r="BQ21" i="13"/>
  <c r="AT9" i="13"/>
  <c r="AU9" i="13"/>
  <c r="I9" i="13"/>
  <c r="J9" i="13"/>
  <c r="AB9" i="13"/>
  <c r="AW9" i="13"/>
  <c r="K9" i="13"/>
  <c r="AC9" i="13"/>
  <c r="AZ9" i="13"/>
  <c r="BQ23" i="13"/>
  <c r="L9" i="13"/>
  <c r="AD9" i="13"/>
  <c r="BP17" i="13"/>
  <c r="A10" i="13"/>
  <c r="M9" i="13"/>
  <c r="Q9" i="13"/>
  <c r="AE9" i="13"/>
  <c r="N9" i="13"/>
  <c r="AF9" i="13"/>
  <c r="O9" i="13"/>
  <c r="AG9" i="13"/>
  <c r="BX20" i="13"/>
  <c r="BU24" i="13"/>
  <c r="BV27" i="13"/>
  <c r="BW27" i="13"/>
  <c r="BS31" i="13"/>
  <c r="BS24" i="13"/>
  <c r="BS26" i="13"/>
  <c r="BS28" i="13"/>
  <c r="BS30" i="13"/>
  <c r="BS21" i="13"/>
  <c r="BW24" i="13"/>
  <c r="BU26" i="13"/>
  <c r="BU28" i="13"/>
  <c r="BU30" i="13"/>
  <c r="BS19" i="13"/>
  <c r="BU21" i="13"/>
  <c r="BY24" i="13"/>
  <c r="BV30" i="13"/>
  <c r="BV25" i="13"/>
  <c r="BV29" i="13"/>
  <c r="BV21" i="13"/>
  <c r="BW26" i="13"/>
  <c r="BW28" i="13"/>
  <c r="BW30" i="13"/>
  <c r="BW25" i="13"/>
  <c r="BW29" i="13"/>
  <c r="BS17" i="13"/>
  <c r="BU19" i="13"/>
  <c r="BW21" i="13"/>
  <c r="BX28" i="13"/>
  <c r="BX30" i="13"/>
  <c r="BX23" i="13"/>
  <c r="BX25" i="13"/>
  <c r="BX27" i="13"/>
  <c r="BX29" i="13"/>
  <c r="BX31" i="13"/>
  <c r="BV19" i="13"/>
  <c r="BX21" i="13"/>
  <c r="BS25" i="13"/>
  <c r="BY28" i="13"/>
  <c r="BY30" i="13"/>
  <c r="BY25" i="13"/>
  <c r="BY27" i="13"/>
  <c r="BY29" i="13"/>
  <c r="BY31" i="13"/>
  <c r="BU17" i="13"/>
  <c r="BW19" i="13"/>
  <c r="BY21" i="13"/>
  <c r="BU31" i="13"/>
  <c r="BV17" i="13"/>
  <c r="BX19" i="13"/>
  <c r="BS22" i="13"/>
  <c r="BU25" i="13"/>
  <c r="BV31" i="13"/>
  <c r="BW17" i="13"/>
  <c r="BY19" i="13"/>
  <c r="BW31" i="13"/>
  <c r="BS20" i="13"/>
  <c r="BU22" i="13"/>
  <c r="BV26" i="13"/>
  <c r="BV22" i="13"/>
  <c r="BX26" i="13"/>
  <c r="BS18" i="13"/>
  <c r="BU20" i="13"/>
  <c r="BW22" i="13"/>
  <c r="BY26" i="13"/>
  <c r="BS29" i="13"/>
  <c r="K10" i="11"/>
  <c r="I9" i="11"/>
  <c r="Y9" i="11"/>
  <c r="AO9" i="11"/>
  <c r="BE9" i="11"/>
  <c r="AB10" i="11"/>
  <c r="AR10" i="11"/>
  <c r="BH10" i="11"/>
  <c r="BY17" i="11"/>
  <c r="AA10" i="11"/>
  <c r="BG10" i="11"/>
  <c r="J9" i="11"/>
  <c r="Z9" i="11"/>
  <c r="AP9" i="11"/>
  <c r="BF9" i="11"/>
  <c r="M10" i="11"/>
  <c r="AS10" i="11"/>
  <c r="BI10" i="11"/>
  <c r="K9" i="11"/>
  <c r="AA9" i="11"/>
  <c r="AQ9" i="11"/>
  <c r="BG9" i="11"/>
  <c r="N10" i="11"/>
  <c r="L9" i="11"/>
  <c r="AB9" i="11"/>
  <c r="AR9" i="11"/>
  <c r="BH9" i="11"/>
  <c r="O10" i="11"/>
  <c r="AE10" i="11"/>
  <c r="AU10" i="11"/>
  <c r="BP27" i="11"/>
  <c r="BP20" i="11"/>
  <c r="BP29" i="11"/>
  <c r="BP22" i="11"/>
  <c r="BP31" i="11"/>
  <c r="BP24" i="11"/>
  <c r="BP26" i="11"/>
  <c r="BP28" i="11"/>
  <c r="BP21" i="11"/>
  <c r="BP30" i="11"/>
  <c r="BP23" i="11"/>
  <c r="BP25" i="11"/>
  <c r="M9" i="11"/>
  <c r="AC9" i="11"/>
  <c r="AS9" i="11"/>
  <c r="BI9" i="11"/>
  <c r="P10" i="11"/>
  <c r="AF10" i="11"/>
  <c r="AV10" i="11"/>
  <c r="BQ20" i="11"/>
  <c r="BQ29" i="11"/>
  <c r="BQ22" i="11"/>
  <c r="BQ31" i="11"/>
  <c r="BQ24" i="11"/>
  <c r="BQ26" i="11"/>
  <c r="BQ19" i="11"/>
  <c r="BQ28" i="11"/>
  <c r="BQ21" i="11"/>
  <c r="BQ30" i="11"/>
  <c r="BQ23" i="11"/>
  <c r="BQ25" i="11"/>
  <c r="BQ18" i="11"/>
  <c r="O9" i="11"/>
  <c r="AE9" i="11"/>
  <c r="AU9" i="11"/>
  <c r="B10" i="11"/>
  <c r="R10" i="11"/>
  <c r="AH10" i="11"/>
  <c r="AX10" i="11"/>
  <c r="BS22" i="11"/>
  <c r="BS31" i="11"/>
  <c r="BS24" i="11"/>
  <c r="BS26" i="11"/>
  <c r="BS19" i="11"/>
  <c r="BS28" i="11"/>
  <c r="BS21" i="11"/>
  <c r="BS30" i="11"/>
  <c r="BS23" i="11"/>
  <c r="BS25" i="11"/>
  <c r="BS27" i="11"/>
  <c r="BS20" i="11"/>
  <c r="BR29" i="11"/>
  <c r="BR22" i="11"/>
  <c r="BR31" i="11"/>
  <c r="BR24" i="11"/>
  <c r="BR26" i="11"/>
  <c r="BR19" i="11"/>
  <c r="BR28" i="11"/>
  <c r="BR21" i="11"/>
  <c r="BR30" i="11"/>
  <c r="BR23" i="11"/>
  <c r="BR25" i="11"/>
  <c r="BR18" i="11"/>
  <c r="BR27" i="11"/>
  <c r="P9" i="11"/>
  <c r="AF9" i="11"/>
  <c r="AV9" i="11"/>
  <c r="C10" i="11"/>
  <c r="S10" i="11"/>
  <c r="AI10" i="11"/>
  <c r="AY10" i="11"/>
  <c r="BT31" i="11"/>
  <c r="BT24" i="11"/>
  <c r="BT26" i="11"/>
  <c r="BT19" i="11"/>
  <c r="BT28" i="11"/>
  <c r="BT21" i="11"/>
  <c r="BT30" i="11"/>
  <c r="BT23" i="11"/>
  <c r="BT25" i="11"/>
  <c r="BT18" i="11"/>
  <c r="BT27" i="11"/>
  <c r="BT20" i="11"/>
  <c r="BT29" i="11"/>
  <c r="BP17" i="11"/>
  <c r="AW9" i="11"/>
  <c r="AJ10" i="11"/>
  <c r="BU24" i="11"/>
  <c r="BU26" i="11"/>
  <c r="BU28" i="11"/>
  <c r="BU21" i="11"/>
  <c r="BU30" i="11"/>
  <c r="BU23" i="11"/>
  <c r="BU25" i="11"/>
  <c r="BU27" i="11"/>
  <c r="BU20" i="11"/>
  <c r="BU29" i="11"/>
  <c r="BU22" i="11"/>
  <c r="BP18" i="11"/>
  <c r="Q9" i="11"/>
  <c r="D10" i="11"/>
  <c r="AZ10" i="11"/>
  <c r="B9" i="11"/>
  <c r="R9" i="11"/>
  <c r="AH9" i="11"/>
  <c r="AX9" i="11"/>
  <c r="E10" i="11"/>
  <c r="U10" i="11"/>
  <c r="AK10" i="11"/>
  <c r="BA10" i="11"/>
  <c r="BV26" i="11"/>
  <c r="BV28" i="11"/>
  <c r="BV21" i="11"/>
  <c r="BV30" i="11"/>
  <c r="BV23" i="11"/>
  <c r="BV25" i="11"/>
  <c r="BV27" i="11"/>
  <c r="BV20" i="11"/>
  <c r="BV29" i="11"/>
  <c r="BV22" i="11"/>
  <c r="BV31" i="11"/>
  <c r="BR17" i="11"/>
  <c r="BS18" i="11"/>
  <c r="AG10" i="11"/>
  <c r="AG9" i="11"/>
  <c r="T10" i="11"/>
  <c r="C9" i="11"/>
  <c r="S9" i="11"/>
  <c r="AI9" i="11"/>
  <c r="AY9" i="11"/>
  <c r="F10" i="11"/>
  <c r="V10" i="11"/>
  <c r="AL10" i="11"/>
  <c r="BB10" i="11"/>
  <c r="BW26" i="11"/>
  <c r="BW28" i="11"/>
  <c r="BW21" i="11"/>
  <c r="BW30" i="11"/>
  <c r="BW23" i="11"/>
  <c r="BW25" i="11"/>
  <c r="BW27" i="11"/>
  <c r="BW20" i="11"/>
  <c r="BW29" i="11"/>
  <c r="BW22" i="11"/>
  <c r="BW31" i="11"/>
  <c r="BW24" i="11"/>
  <c r="BS17" i="11"/>
  <c r="BU18" i="11"/>
  <c r="AZ9" i="11"/>
  <c r="BC10" i="11"/>
  <c r="BX19" i="11"/>
  <c r="BX28" i="11"/>
  <c r="BX21" i="11"/>
  <c r="BX30" i="11"/>
  <c r="BX23" i="11"/>
  <c r="BX25" i="11"/>
  <c r="BX18" i="11"/>
  <c r="BX27" i="11"/>
  <c r="BX20" i="11"/>
  <c r="BX29" i="11"/>
  <c r="BX22" i="11"/>
  <c r="BX31" i="11"/>
  <c r="BX24" i="11"/>
  <c r="BV18" i="11"/>
  <c r="AW10" i="11"/>
  <c r="D9" i="11"/>
  <c r="W10" i="11"/>
  <c r="E9" i="11"/>
  <c r="U9" i="11"/>
  <c r="AK9" i="11"/>
  <c r="BA9" i="11"/>
  <c r="H10" i="11"/>
  <c r="X10" i="11"/>
  <c r="AN10" i="11"/>
  <c r="BD10" i="11"/>
  <c r="BY28" i="11"/>
  <c r="BY21" i="11"/>
  <c r="BY30" i="11"/>
  <c r="BY23" i="11"/>
  <c r="BY25" i="11"/>
  <c r="BY18" i="11"/>
  <c r="BY27" i="11"/>
  <c r="BY20" i="11"/>
  <c r="BY29" i="11"/>
  <c r="BY22" i="11"/>
  <c r="BY31" i="11"/>
  <c r="BY24" i="11"/>
  <c r="BY26" i="11"/>
  <c r="BU17" i="11"/>
  <c r="BW18" i="11"/>
  <c r="BP19" i="11"/>
  <c r="AJ9" i="11"/>
  <c r="F9" i="11"/>
  <c r="V9" i="11"/>
  <c r="AL9" i="11"/>
  <c r="BB9" i="11"/>
  <c r="I10" i="11"/>
  <c r="Y10" i="11"/>
  <c r="AO10" i="11"/>
  <c r="BE10" i="11"/>
  <c r="BV17" i="11"/>
  <c r="BU19" i="11"/>
  <c r="Q10" i="11"/>
  <c r="T9" i="11"/>
  <c r="G10" i="11"/>
  <c r="AM10" i="11"/>
  <c r="G9" i="11"/>
  <c r="W9" i="11"/>
  <c r="AM9" i="11"/>
  <c r="J10" i="11"/>
  <c r="Z10" i="11"/>
  <c r="AP10" i="11"/>
  <c r="BW17" i="11"/>
  <c r="BV19" i="11"/>
  <c r="BS29" i="11"/>
  <c r="BS29" i="10"/>
  <c r="BS31" i="10"/>
  <c r="BS28" i="10"/>
  <c r="BS20" i="10"/>
  <c r="BS24" i="10"/>
  <c r="BS22" i="10"/>
  <c r="BS30" i="10"/>
  <c r="BS17" i="10"/>
  <c r="BS19" i="10"/>
  <c r="BS27" i="10"/>
  <c r="BS25" i="10"/>
  <c r="BS18" i="10"/>
  <c r="BS26" i="10"/>
  <c r="BS23" i="10"/>
  <c r="BS21" i="10"/>
  <c r="BQ30" i="10"/>
  <c r="BQ27" i="10"/>
  <c r="BQ31" i="10"/>
  <c r="BQ23" i="10"/>
  <c r="BQ18" i="10"/>
  <c r="BQ28" i="10"/>
  <c r="BQ26" i="10"/>
  <c r="BQ29" i="10"/>
  <c r="BQ24" i="10"/>
  <c r="BQ20" i="10"/>
  <c r="BQ22" i="10"/>
  <c r="BQ17" i="10"/>
  <c r="BQ25" i="10"/>
  <c r="J9" i="10"/>
  <c r="Z9" i="10"/>
  <c r="AP9" i="10"/>
  <c r="BF9" i="10"/>
  <c r="BU20" i="10"/>
  <c r="BW22" i="10"/>
  <c r="BT23" i="10"/>
  <c r="BV24" i="10"/>
  <c r="BV26" i="10"/>
  <c r="BX28" i="10"/>
  <c r="BV20" i="10"/>
  <c r="BX22" i="10"/>
  <c r="BW24" i="10"/>
  <c r="BY26" i="10"/>
  <c r="BP28" i="10"/>
  <c r="BP30" i="10"/>
  <c r="BP27" i="10"/>
  <c r="BP29" i="10"/>
  <c r="BP31" i="10"/>
  <c r="BW20" i="10"/>
  <c r="BP21" i="10"/>
  <c r="BY22" i="10"/>
  <c r="BV23" i="10"/>
  <c r="BX24" i="10"/>
  <c r="N9" i="10"/>
  <c r="AD9" i="10"/>
  <c r="AT9" i="10"/>
  <c r="A10" i="10"/>
  <c r="AN10" i="10" s="1"/>
  <c r="BR30" i="10"/>
  <c r="BR23" i="10"/>
  <c r="BR29" i="10"/>
  <c r="BR31" i="10"/>
  <c r="BR24" i="10"/>
  <c r="BR28" i="10"/>
  <c r="BW18" i="10"/>
  <c r="BP19" i="10"/>
  <c r="BY20" i="10"/>
  <c r="BR21" i="10"/>
  <c r="BX23" i="10"/>
  <c r="BT25" i="10"/>
  <c r="BT31" i="10"/>
  <c r="BT26" i="10"/>
  <c r="BT30" i="10"/>
  <c r="BP17" i="10"/>
  <c r="BY18" i="10"/>
  <c r="BT21" i="10"/>
  <c r="Q9" i="10"/>
  <c r="AG9" i="10"/>
  <c r="AW9" i="10"/>
  <c r="BU25" i="10"/>
  <c r="BU31" i="10"/>
  <c r="BU26" i="10"/>
  <c r="BU28" i="10"/>
  <c r="BU30" i="10"/>
  <c r="BU21" i="10"/>
  <c r="BT27" i="10"/>
  <c r="B9" i="10"/>
  <c r="R9" i="10"/>
  <c r="AH9" i="10"/>
  <c r="AX9" i="10"/>
  <c r="BV27" i="10"/>
  <c r="BV29" i="10"/>
  <c r="BV31" i="10"/>
  <c r="BV28" i="10"/>
  <c r="BV30" i="10"/>
  <c r="BR17" i="10"/>
  <c r="BT19" i="10"/>
  <c r="BV21" i="10"/>
  <c r="BU27" i="10"/>
  <c r="BW27" i="10"/>
  <c r="BW31" i="10"/>
  <c r="BW26" i="10"/>
  <c r="BW28" i="10"/>
  <c r="BW30" i="10"/>
  <c r="BU19" i="10"/>
  <c r="BW21" i="10"/>
  <c r="BP22" i="10"/>
  <c r="BX29" i="10"/>
  <c r="BX31" i="10"/>
  <c r="BX26" i="10"/>
  <c r="BX30" i="10"/>
  <c r="BT17" i="10"/>
  <c r="BV19" i="10"/>
  <c r="BX21" i="10"/>
  <c r="BY29" i="10"/>
  <c r="BY31" i="10"/>
  <c r="BY28" i="10"/>
  <c r="BY30" i="10"/>
  <c r="BY23" i="10"/>
  <c r="BY27" i="10"/>
  <c r="BW19" i="10"/>
  <c r="BP20" i="10"/>
  <c r="BY21" i="10"/>
  <c r="BR22" i="10"/>
  <c r="BP24" i="10"/>
  <c r="BX19" i="10"/>
  <c r="BP26" i="10"/>
  <c r="G9" i="10"/>
  <c r="W9" i="10"/>
  <c r="AM9" i="10"/>
  <c r="BC9" i="10"/>
  <c r="BW17" i="10"/>
  <c r="BP18" i="10"/>
  <c r="BY19" i="10"/>
  <c r="BR20" i="10"/>
  <c r="BT22" i="10"/>
  <c r="BP23" i="10"/>
  <c r="BT29" i="10"/>
  <c r="H9" i="10"/>
  <c r="X9" i="10"/>
  <c r="BX17" i="10"/>
  <c r="BU22" i="10"/>
  <c r="BT24" i="10"/>
  <c r="BR26" i="10"/>
  <c r="BU29" i="10"/>
  <c r="AC10" i="11" l="1"/>
  <c r="L10" i="11"/>
  <c r="A11" i="11"/>
  <c r="BI11" i="11" s="1"/>
  <c r="AT10" i="11"/>
  <c r="AD10" i="11"/>
  <c r="AQ10" i="11"/>
  <c r="AS10" i="13"/>
  <c r="AC10" i="13"/>
  <c r="M10" i="13"/>
  <c r="AP10" i="13"/>
  <c r="Z10" i="13"/>
  <c r="J10" i="13"/>
  <c r="AO10" i="13"/>
  <c r="Y10" i="13"/>
  <c r="I10" i="13"/>
  <c r="AN10" i="13"/>
  <c r="X10" i="13"/>
  <c r="H10" i="13"/>
  <c r="BC10" i="13"/>
  <c r="AM10" i="13"/>
  <c r="W10" i="13"/>
  <c r="BB10" i="13"/>
  <c r="AL10" i="13"/>
  <c r="V10" i="13"/>
  <c r="F10" i="13"/>
  <c r="BA10" i="13"/>
  <c r="AK10" i="13"/>
  <c r="U10" i="13"/>
  <c r="E10" i="13"/>
  <c r="AY10" i="13"/>
  <c r="AA10" i="13"/>
  <c r="AX10" i="13"/>
  <c r="T10" i="13"/>
  <c r="AW10" i="13"/>
  <c r="S10" i="13"/>
  <c r="AV10" i="13"/>
  <c r="R10" i="13"/>
  <c r="AD10" i="13"/>
  <c r="AU10" i="13"/>
  <c r="Q10" i="13"/>
  <c r="AB10" i="13"/>
  <c r="AT10" i="13"/>
  <c r="P10" i="13"/>
  <c r="AR10" i="13"/>
  <c r="O10" i="13"/>
  <c r="AJ10" i="13"/>
  <c r="AQ10" i="13"/>
  <c r="N10" i="13"/>
  <c r="AZ10" i="13"/>
  <c r="L10" i="13"/>
  <c r="AI10" i="13"/>
  <c r="K10" i="13"/>
  <c r="AH10" i="13"/>
  <c r="G10" i="13"/>
  <c r="AG10" i="13"/>
  <c r="A11" i="13"/>
  <c r="AF10" i="13"/>
  <c r="C10" i="13"/>
  <c r="AE10" i="13"/>
  <c r="B10" i="13"/>
  <c r="AC11" i="11"/>
  <c r="M11" i="11"/>
  <c r="J11" i="11"/>
  <c r="AJ11" i="11"/>
  <c r="BH11" i="11"/>
  <c r="AR11" i="11"/>
  <c r="AB11" i="11"/>
  <c r="L11" i="11"/>
  <c r="BF11" i="11"/>
  <c r="BG11" i="11"/>
  <c r="AQ11" i="11"/>
  <c r="AA11" i="11"/>
  <c r="K11" i="11"/>
  <c r="Z11" i="11"/>
  <c r="AP11" i="11"/>
  <c r="BE11" i="11"/>
  <c r="AO11" i="11"/>
  <c r="Y11" i="11"/>
  <c r="I11" i="11"/>
  <c r="G11" i="11"/>
  <c r="BD11" i="11"/>
  <c r="AN11" i="11"/>
  <c r="X11" i="11"/>
  <c r="H11" i="11"/>
  <c r="AM11" i="11"/>
  <c r="BC11" i="11"/>
  <c r="W11" i="11"/>
  <c r="AZ11" i="11"/>
  <c r="BB11" i="11"/>
  <c r="AL11" i="11"/>
  <c r="V11" i="11"/>
  <c r="F11" i="11"/>
  <c r="D11" i="11"/>
  <c r="BA11" i="11"/>
  <c r="AK11" i="11"/>
  <c r="U11" i="11"/>
  <c r="E11" i="11"/>
  <c r="T11" i="11"/>
  <c r="AY11" i="11"/>
  <c r="AI11" i="11"/>
  <c r="S11" i="11"/>
  <c r="C11" i="11"/>
  <c r="AX11" i="11"/>
  <c r="AH11" i="11"/>
  <c r="R11" i="11"/>
  <c r="B11" i="11"/>
  <c r="AW11" i="11"/>
  <c r="AG11" i="11"/>
  <c r="Q11" i="11"/>
  <c r="AV11" i="11"/>
  <c r="AF11" i="11"/>
  <c r="P11" i="11"/>
  <c r="A12" i="11"/>
  <c r="AD11" i="11"/>
  <c r="AU11" i="11"/>
  <c r="AE11" i="11"/>
  <c r="O11" i="11"/>
  <c r="AT11" i="11"/>
  <c r="N11" i="11"/>
  <c r="BG10" i="10"/>
  <c r="AQ10" i="10"/>
  <c r="AA10" i="10"/>
  <c r="K10" i="10"/>
  <c r="BF10" i="10"/>
  <c r="AP10" i="10"/>
  <c r="Z10" i="10"/>
  <c r="J10" i="10"/>
  <c r="BC10" i="10"/>
  <c r="AM10" i="10"/>
  <c r="W10" i="10"/>
  <c r="G10" i="10"/>
  <c r="BB10" i="10"/>
  <c r="AL10" i="10"/>
  <c r="V10" i="10"/>
  <c r="F10" i="10"/>
  <c r="BA10" i="10"/>
  <c r="AK10" i="10"/>
  <c r="U10" i="10"/>
  <c r="E10" i="10"/>
  <c r="AZ10" i="10"/>
  <c r="AJ10" i="10"/>
  <c r="T10" i="10"/>
  <c r="D10" i="10"/>
  <c r="AW10" i="10"/>
  <c r="AG10" i="10"/>
  <c r="Q10" i="10"/>
  <c r="A11" i="10"/>
  <c r="AN11" i="10" s="1"/>
  <c r="AT10" i="10"/>
  <c r="AD10" i="10"/>
  <c r="N10" i="10"/>
  <c r="BI10" i="10"/>
  <c r="AS10" i="10"/>
  <c r="AC10" i="10"/>
  <c r="M10" i="10"/>
  <c r="AH10" i="10"/>
  <c r="AF10" i="10"/>
  <c r="AB10" i="10"/>
  <c r="AI10" i="10"/>
  <c r="AE10" i="10"/>
  <c r="B10" i="10"/>
  <c r="Y10" i="10"/>
  <c r="BH10" i="10"/>
  <c r="X10" i="10"/>
  <c r="BE10" i="10"/>
  <c r="S10" i="10"/>
  <c r="BD10" i="10"/>
  <c r="R10" i="10"/>
  <c r="AY10" i="10"/>
  <c r="P10" i="10"/>
  <c r="O10" i="10"/>
  <c r="AU10" i="10"/>
  <c r="I10" i="10"/>
  <c r="AX10" i="10"/>
  <c r="AR10" i="10"/>
  <c r="C10" i="10"/>
  <c r="AV10" i="10"/>
  <c r="L10" i="10"/>
  <c r="H10" i="10"/>
  <c r="AO10" i="10"/>
  <c r="AS11" i="11" l="1"/>
  <c r="AV11" i="13"/>
  <c r="AF11" i="13"/>
  <c r="P11" i="13"/>
  <c r="AS11" i="13"/>
  <c r="AC11" i="13"/>
  <c r="M11" i="13"/>
  <c r="AR11" i="13"/>
  <c r="AB11" i="13"/>
  <c r="L11" i="13"/>
  <c r="AQ11" i="13"/>
  <c r="AA11" i="13"/>
  <c r="K11" i="13"/>
  <c r="AP11" i="13"/>
  <c r="Z11" i="13"/>
  <c r="J11" i="13"/>
  <c r="AO11" i="13"/>
  <c r="Y11" i="13"/>
  <c r="I11" i="13"/>
  <c r="AN11" i="13"/>
  <c r="X11" i="13"/>
  <c r="H11" i="13"/>
  <c r="AX11" i="13"/>
  <c r="T11" i="13"/>
  <c r="AW11" i="13"/>
  <c r="S11" i="13"/>
  <c r="AU11" i="13"/>
  <c r="R11" i="13"/>
  <c r="AT11" i="13"/>
  <c r="Q11" i="13"/>
  <c r="AM11" i="13"/>
  <c r="O11" i="13"/>
  <c r="AL11" i="13"/>
  <c r="N11" i="13"/>
  <c r="E11" i="13"/>
  <c r="AK11" i="13"/>
  <c r="G11" i="13"/>
  <c r="AJ11" i="13"/>
  <c r="F11" i="13"/>
  <c r="AI11" i="13"/>
  <c r="AY11" i="13"/>
  <c r="AH11" i="13"/>
  <c r="A12" i="13"/>
  <c r="AG11" i="13"/>
  <c r="C11" i="13"/>
  <c r="BC11" i="13"/>
  <c r="AE11" i="13"/>
  <c r="B11" i="13"/>
  <c r="AZ11" i="13"/>
  <c r="BB11" i="13"/>
  <c r="AD11" i="13"/>
  <c r="V11" i="13"/>
  <c r="U11" i="13"/>
  <c r="BA11" i="13"/>
  <c r="W11" i="13"/>
  <c r="AV12" i="11"/>
  <c r="AF12" i="11"/>
  <c r="P12" i="11"/>
  <c r="AC12" i="11"/>
  <c r="AU12" i="11"/>
  <c r="AE12" i="11"/>
  <c r="O12" i="11"/>
  <c r="AM12" i="11"/>
  <c r="A13" i="11"/>
  <c r="AT12" i="11"/>
  <c r="AD12" i="11"/>
  <c r="N12" i="11"/>
  <c r="BI12" i="11"/>
  <c r="AS12" i="11"/>
  <c r="M12" i="11"/>
  <c r="W12" i="11"/>
  <c r="BH12" i="11"/>
  <c r="AR12" i="11"/>
  <c r="AB12" i="11"/>
  <c r="L12" i="11"/>
  <c r="J12" i="11"/>
  <c r="BG12" i="11"/>
  <c r="AQ12" i="11"/>
  <c r="AA12" i="11"/>
  <c r="K12" i="11"/>
  <c r="Z12" i="11"/>
  <c r="BC12" i="11"/>
  <c r="BF12" i="11"/>
  <c r="AP12" i="11"/>
  <c r="BE12" i="11"/>
  <c r="AO12" i="11"/>
  <c r="Y12" i="11"/>
  <c r="I12" i="11"/>
  <c r="G12" i="11"/>
  <c r="BD12" i="11"/>
  <c r="AN12" i="11"/>
  <c r="X12" i="11"/>
  <c r="H12" i="11"/>
  <c r="BB12" i="11"/>
  <c r="AL12" i="11"/>
  <c r="V12" i="11"/>
  <c r="F12" i="11"/>
  <c r="AW12" i="11"/>
  <c r="BA12" i="11"/>
  <c r="AK12" i="11"/>
  <c r="U12" i="11"/>
  <c r="E12" i="11"/>
  <c r="AZ12" i="11"/>
  <c r="AJ12" i="11"/>
  <c r="T12" i="11"/>
  <c r="D12" i="11"/>
  <c r="AY12" i="11"/>
  <c r="AI12" i="11"/>
  <c r="S12" i="11"/>
  <c r="C12" i="11"/>
  <c r="AG12" i="11"/>
  <c r="AX12" i="11"/>
  <c r="AH12" i="11"/>
  <c r="R12" i="11"/>
  <c r="B12" i="11"/>
  <c r="Q12" i="11"/>
  <c r="A12" i="10"/>
  <c r="AN12" i="10" s="1"/>
  <c r="AT11" i="10"/>
  <c r="AD11" i="10"/>
  <c r="N11" i="10"/>
  <c r="BI11" i="10"/>
  <c r="AS11" i="10"/>
  <c r="AC11" i="10"/>
  <c r="M11" i="10"/>
  <c r="AR11" i="10"/>
  <c r="BF11" i="10"/>
  <c r="AP11" i="10"/>
  <c r="Z11" i="10"/>
  <c r="J11" i="10"/>
  <c r="BE11" i="10"/>
  <c r="AO11" i="10"/>
  <c r="Y11" i="10"/>
  <c r="I11" i="10"/>
  <c r="BD11" i="10"/>
  <c r="X11" i="10"/>
  <c r="H11" i="10"/>
  <c r="BC11" i="10"/>
  <c r="AM11" i="10"/>
  <c r="W11" i="10"/>
  <c r="G11" i="10"/>
  <c r="AZ11" i="10"/>
  <c r="AJ11" i="10"/>
  <c r="T11" i="10"/>
  <c r="D11" i="10"/>
  <c r="AW11" i="10"/>
  <c r="AG11" i="10"/>
  <c r="Q11" i="10"/>
  <c r="AV11" i="10"/>
  <c r="AF11" i="10"/>
  <c r="P11" i="10"/>
  <c r="AX11" i="10"/>
  <c r="K11" i="10"/>
  <c r="E11" i="10"/>
  <c r="C11" i="10"/>
  <c r="AU11" i="10"/>
  <c r="F11" i="10"/>
  <c r="AL11" i="10"/>
  <c r="O11" i="10"/>
  <c r="AQ11" i="10"/>
  <c r="AY11" i="10"/>
  <c r="AK11" i="10"/>
  <c r="B11" i="10"/>
  <c r="L11" i="10"/>
  <c r="AI11" i="10"/>
  <c r="BH11" i="10"/>
  <c r="AH11" i="10"/>
  <c r="AE11" i="10"/>
  <c r="AB11" i="10"/>
  <c r="AA11" i="10"/>
  <c r="V11" i="10"/>
  <c r="U11" i="10"/>
  <c r="BA11" i="10"/>
  <c r="BB11" i="10"/>
  <c r="BG11" i="10"/>
  <c r="S11" i="10"/>
  <c r="R11" i="10"/>
  <c r="AY12" i="13" l="1"/>
  <c r="AI12" i="13"/>
  <c r="S12" i="13"/>
  <c r="C12" i="13"/>
  <c r="AV12" i="13"/>
  <c r="AF12" i="13"/>
  <c r="P12" i="13"/>
  <c r="AU12" i="13"/>
  <c r="AE12" i="13"/>
  <c r="O12" i="13"/>
  <c r="A13" i="13"/>
  <c r="AT12" i="13"/>
  <c r="AD12" i="13"/>
  <c r="N12" i="13"/>
  <c r="AS12" i="13"/>
  <c r="AC12" i="13"/>
  <c r="M12" i="13"/>
  <c r="AR12" i="13"/>
  <c r="AB12" i="13"/>
  <c r="L12" i="13"/>
  <c r="AQ12" i="13"/>
  <c r="AA12" i="13"/>
  <c r="K12" i="13"/>
  <c r="AP12" i="13"/>
  <c r="R12" i="13"/>
  <c r="U12" i="13"/>
  <c r="AO12" i="13"/>
  <c r="Q12" i="13"/>
  <c r="AN12" i="13"/>
  <c r="J12" i="13"/>
  <c r="AM12" i="13"/>
  <c r="I12" i="13"/>
  <c r="AL12" i="13"/>
  <c r="H12" i="13"/>
  <c r="AK12" i="13"/>
  <c r="G12" i="13"/>
  <c r="AJ12" i="13"/>
  <c r="F12" i="13"/>
  <c r="AH12" i="13"/>
  <c r="E12" i="13"/>
  <c r="AG12" i="13"/>
  <c r="AX12" i="13"/>
  <c r="Z12" i="13"/>
  <c r="B12" i="13"/>
  <c r="BC12" i="13"/>
  <c r="Y12" i="13"/>
  <c r="AW12" i="13"/>
  <c r="BB12" i="13"/>
  <c r="X12" i="13"/>
  <c r="BA12" i="13"/>
  <c r="W12" i="13"/>
  <c r="AZ12" i="13"/>
  <c r="V12" i="13"/>
  <c r="T12" i="13"/>
  <c r="AY13" i="11"/>
  <c r="AI13" i="11"/>
  <c r="S13" i="11"/>
  <c r="C13" i="11"/>
  <c r="BF13" i="11"/>
  <c r="AX13" i="11"/>
  <c r="AH13" i="11"/>
  <c r="R13" i="11"/>
  <c r="B13" i="11"/>
  <c r="AW13" i="11"/>
  <c r="AG13" i="11"/>
  <c r="Q13" i="11"/>
  <c r="J13" i="11"/>
  <c r="AV13" i="11"/>
  <c r="AF13" i="11"/>
  <c r="P13" i="11"/>
  <c r="AU13" i="11"/>
  <c r="AE13" i="11"/>
  <c r="O13" i="11"/>
  <c r="M13" i="11"/>
  <c r="Z13" i="11"/>
  <c r="A14" i="11"/>
  <c r="AT13" i="11"/>
  <c r="AD13" i="11"/>
  <c r="N13" i="11"/>
  <c r="AC13" i="11"/>
  <c r="BI13" i="11"/>
  <c r="AS13" i="11"/>
  <c r="BH13" i="11"/>
  <c r="AR13" i="11"/>
  <c r="AB13" i="11"/>
  <c r="L13" i="11"/>
  <c r="AP13" i="11"/>
  <c r="BG13" i="11"/>
  <c r="AQ13" i="11"/>
  <c r="AA13" i="11"/>
  <c r="K13" i="11"/>
  <c r="BE13" i="11"/>
  <c r="AO13" i="11"/>
  <c r="Y13" i="11"/>
  <c r="I13" i="11"/>
  <c r="BD13" i="11"/>
  <c r="AN13" i="11"/>
  <c r="X13" i="11"/>
  <c r="H13" i="11"/>
  <c r="BC13" i="11"/>
  <c r="AM13" i="11"/>
  <c r="W13" i="11"/>
  <c r="G13" i="11"/>
  <c r="BB13" i="11"/>
  <c r="AL13" i="11"/>
  <c r="V13" i="11"/>
  <c r="F13" i="11"/>
  <c r="AZ13" i="11"/>
  <c r="T13" i="11"/>
  <c r="BA13" i="11"/>
  <c r="AK13" i="11"/>
  <c r="U13" i="11"/>
  <c r="E13" i="11"/>
  <c r="AJ13" i="11"/>
  <c r="D13" i="11"/>
  <c r="AW12" i="10"/>
  <c r="AG12" i="10"/>
  <c r="Q12" i="10"/>
  <c r="AU12" i="10"/>
  <c r="AV12" i="10"/>
  <c r="AF12" i="10"/>
  <c r="P12" i="10"/>
  <c r="O12" i="10"/>
  <c r="AE12" i="10"/>
  <c r="BI12" i="10"/>
  <c r="AS12" i="10"/>
  <c r="AC12" i="10"/>
  <c r="M12" i="10"/>
  <c r="BH12" i="10"/>
  <c r="AR12" i="10"/>
  <c r="AB12" i="10"/>
  <c r="L12" i="10"/>
  <c r="BG12" i="10"/>
  <c r="AQ12" i="10"/>
  <c r="AA12" i="10"/>
  <c r="K12" i="10"/>
  <c r="BF12" i="10"/>
  <c r="AP12" i="10"/>
  <c r="Z12" i="10"/>
  <c r="J12" i="10"/>
  <c r="BC12" i="10"/>
  <c r="AM12" i="10"/>
  <c r="W12" i="10"/>
  <c r="G12" i="10"/>
  <c r="AZ12" i="10"/>
  <c r="AJ12" i="10"/>
  <c r="T12" i="10"/>
  <c r="D12" i="10"/>
  <c r="AY12" i="10"/>
  <c r="AI12" i="10"/>
  <c r="S12" i="10"/>
  <c r="C12" i="10"/>
  <c r="Y12" i="10"/>
  <c r="AD12" i="10"/>
  <c r="X12" i="10"/>
  <c r="V12" i="10"/>
  <c r="A13" i="10"/>
  <c r="AN13" i="10" s="1"/>
  <c r="U12" i="10"/>
  <c r="BE12" i="10"/>
  <c r="R12" i="10"/>
  <c r="AH12" i="10"/>
  <c r="BD12" i="10"/>
  <c r="N12" i="10"/>
  <c r="BB12" i="10"/>
  <c r="I12" i="10"/>
  <c r="BA12" i="10"/>
  <c r="H12" i="10"/>
  <c r="AX12" i="10"/>
  <c r="F12" i="10"/>
  <c r="AT12" i="10"/>
  <c r="E12" i="10"/>
  <c r="AO12" i="10"/>
  <c r="B12" i="10"/>
  <c r="AK12" i="10"/>
  <c r="AL12" i="10"/>
  <c r="BB13" i="13" l="1"/>
  <c r="AL13" i="13"/>
  <c r="V13" i="13"/>
  <c r="F13" i="13"/>
  <c r="AY13" i="13"/>
  <c r="AI13" i="13"/>
  <c r="S13" i="13"/>
  <c r="C13" i="13"/>
  <c r="AX13" i="13"/>
  <c r="AH13" i="13"/>
  <c r="R13" i="13"/>
  <c r="B13" i="13"/>
  <c r="AW13" i="13"/>
  <c r="AG13" i="13"/>
  <c r="Q13" i="13"/>
  <c r="AV13" i="13"/>
  <c r="AF13" i="13"/>
  <c r="P13" i="13"/>
  <c r="AU13" i="13"/>
  <c r="AE13" i="13"/>
  <c r="O13" i="13"/>
  <c r="A14" i="13"/>
  <c r="AT13" i="13"/>
  <c r="AD13" i="13"/>
  <c r="N13" i="13"/>
  <c r="AS13" i="13"/>
  <c r="AO13" i="13"/>
  <c r="K13" i="13"/>
  <c r="AN13" i="13"/>
  <c r="J13" i="13"/>
  <c r="AQ13" i="13"/>
  <c r="L13" i="13"/>
  <c r="AM13" i="13"/>
  <c r="I13" i="13"/>
  <c r="AP13" i="13"/>
  <c r="AK13" i="13"/>
  <c r="H13" i="13"/>
  <c r="AJ13" i="13"/>
  <c r="G13" i="13"/>
  <c r="AC13" i="13"/>
  <c r="E13" i="13"/>
  <c r="AB13" i="13"/>
  <c r="AA13" i="13"/>
  <c r="Z13" i="13"/>
  <c r="Y13" i="13"/>
  <c r="BC13" i="13"/>
  <c r="X13" i="13"/>
  <c r="BA13" i="13"/>
  <c r="W13" i="13"/>
  <c r="AZ13" i="13"/>
  <c r="U13" i="13"/>
  <c r="AR13" i="13"/>
  <c r="T13" i="13"/>
  <c r="M13" i="13"/>
  <c r="BB14" i="11"/>
  <c r="AL14" i="11"/>
  <c r="V14" i="11"/>
  <c r="F14" i="11"/>
  <c r="BA14" i="11"/>
  <c r="AK14" i="11"/>
  <c r="U14" i="11"/>
  <c r="E14" i="11"/>
  <c r="AZ14" i="11"/>
  <c r="AJ14" i="11"/>
  <c r="T14" i="11"/>
  <c r="D14" i="11"/>
  <c r="AY14" i="11"/>
  <c r="AI14" i="11"/>
  <c r="S14" i="11"/>
  <c r="C14" i="11"/>
  <c r="AX14" i="11"/>
  <c r="AH14" i="11"/>
  <c r="R14" i="11"/>
  <c r="B14" i="11"/>
  <c r="AW14" i="11"/>
  <c r="AG14" i="11"/>
  <c r="Q14" i="11"/>
  <c r="AV14" i="11"/>
  <c r="AF14" i="11"/>
  <c r="P14" i="11"/>
  <c r="M14" i="11"/>
  <c r="AU14" i="11"/>
  <c r="AE14" i="11"/>
  <c r="O14" i="11"/>
  <c r="BI14" i="11"/>
  <c r="AC14" i="11"/>
  <c r="A15" i="11"/>
  <c r="AT14" i="11"/>
  <c r="AD14" i="11"/>
  <c r="N14" i="11"/>
  <c r="AS14" i="11"/>
  <c r="BH14" i="11"/>
  <c r="AR14" i="11"/>
  <c r="AB14" i="11"/>
  <c r="L14" i="11"/>
  <c r="BG14" i="11"/>
  <c r="AQ14" i="11"/>
  <c r="AA14" i="11"/>
  <c r="K14" i="11"/>
  <c r="BF14" i="11"/>
  <c r="AP14" i="11"/>
  <c r="Z14" i="11"/>
  <c r="J14" i="11"/>
  <c r="BE14" i="11"/>
  <c r="AO14" i="11"/>
  <c r="Y14" i="11"/>
  <c r="I14" i="11"/>
  <c r="BC14" i="11"/>
  <c r="W14" i="11"/>
  <c r="BD14" i="11"/>
  <c r="AN14" i="11"/>
  <c r="X14" i="11"/>
  <c r="H14" i="11"/>
  <c r="AM14" i="11"/>
  <c r="G14" i="11"/>
  <c r="AZ13" i="10"/>
  <c r="AJ13" i="10"/>
  <c r="T13" i="10"/>
  <c r="D13" i="10"/>
  <c r="AY13" i="10"/>
  <c r="AI13" i="10"/>
  <c r="S13" i="10"/>
  <c r="C13" i="10"/>
  <c r="AX13" i="10"/>
  <c r="AH13" i="10"/>
  <c r="R13" i="10"/>
  <c r="B13" i="10"/>
  <c r="AV13" i="10"/>
  <c r="AF13" i="10"/>
  <c r="P13" i="10"/>
  <c r="AU13" i="10"/>
  <c r="AE13" i="10"/>
  <c r="O13" i="10"/>
  <c r="A14" i="10"/>
  <c r="AN14" i="10" s="1"/>
  <c r="AT13" i="10"/>
  <c r="AD13" i="10"/>
  <c r="N13" i="10"/>
  <c r="BI13" i="10"/>
  <c r="AS13" i="10"/>
  <c r="AC13" i="10"/>
  <c r="M13" i="10"/>
  <c r="BF13" i="10"/>
  <c r="AP13" i="10"/>
  <c r="Z13" i="10"/>
  <c r="J13" i="10"/>
  <c r="BC13" i="10"/>
  <c r="AM13" i="10"/>
  <c r="W13" i="10"/>
  <c r="G13" i="10"/>
  <c r="BB13" i="10"/>
  <c r="AL13" i="10"/>
  <c r="V13" i="10"/>
  <c r="F13" i="10"/>
  <c r="BA13" i="10"/>
  <c r="I13" i="10"/>
  <c r="AW13" i="10"/>
  <c r="H13" i="10"/>
  <c r="AR13" i="10"/>
  <c r="E13" i="10"/>
  <c r="AQ13" i="10"/>
  <c r="AO13" i="10"/>
  <c r="BE13" i="10"/>
  <c r="AK13" i="10"/>
  <c r="AG13" i="10"/>
  <c r="AB13" i="10"/>
  <c r="X13" i="10"/>
  <c r="AA13" i="10"/>
  <c r="Q13" i="10"/>
  <c r="L13" i="10"/>
  <c r="Y13" i="10"/>
  <c r="K13" i="10"/>
  <c r="BH13" i="10"/>
  <c r="U13" i="10"/>
  <c r="BD13" i="10"/>
  <c r="BG13" i="10"/>
  <c r="AO14" i="13" l="1"/>
  <c r="Y14" i="13"/>
  <c r="I14" i="13"/>
  <c r="BB14" i="13"/>
  <c r="AL14" i="13"/>
  <c r="V14" i="13"/>
  <c r="F14" i="13"/>
  <c r="BA14" i="13"/>
  <c r="AK14" i="13"/>
  <c r="U14" i="13"/>
  <c r="E14" i="13"/>
  <c r="AZ14" i="13"/>
  <c r="AJ14" i="13"/>
  <c r="T14" i="13"/>
  <c r="AY14" i="13"/>
  <c r="AI14" i="13"/>
  <c r="S14" i="13"/>
  <c r="C14" i="13"/>
  <c r="AX14" i="13"/>
  <c r="AH14" i="13"/>
  <c r="R14" i="13"/>
  <c r="B14" i="13"/>
  <c r="AW14" i="13"/>
  <c r="AG14" i="13"/>
  <c r="Q14" i="13"/>
  <c r="AV14" i="13"/>
  <c r="AF14" i="13"/>
  <c r="P14" i="13"/>
  <c r="A15" i="13"/>
  <c r="AT14" i="13"/>
  <c r="AD14" i="13"/>
  <c r="AS14" i="13"/>
  <c r="L14" i="13"/>
  <c r="AR14" i="13"/>
  <c r="K14" i="13"/>
  <c r="AQ14" i="13"/>
  <c r="J14" i="13"/>
  <c r="N14" i="13"/>
  <c r="AP14" i="13"/>
  <c r="H14" i="13"/>
  <c r="AN14" i="13"/>
  <c r="G14" i="13"/>
  <c r="BC14" i="13"/>
  <c r="M14" i="13"/>
  <c r="AM14" i="13"/>
  <c r="AE14" i="13"/>
  <c r="AC14" i="13"/>
  <c r="AB14" i="13"/>
  <c r="AA14" i="13"/>
  <c r="Z14" i="13"/>
  <c r="X14" i="13"/>
  <c r="W14" i="13"/>
  <c r="AU14" i="13"/>
  <c r="O14" i="13"/>
  <c r="BE15" i="11"/>
  <c r="AO15" i="11"/>
  <c r="Y15" i="11"/>
  <c r="I15" i="11"/>
  <c r="V15" i="11"/>
  <c r="A16" i="11"/>
  <c r="BD15" i="11"/>
  <c r="AN15" i="11"/>
  <c r="X15" i="11"/>
  <c r="H15" i="11"/>
  <c r="AL15" i="11"/>
  <c r="BC15" i="11"/>
  <c r="AM15" i="11"/>
  <c r="W15" i="11"/>
  <c r="G15" i="11"/>
  <c r="BB15" i="11"/>
  <c r="F15" i="11"/>
  <c r="BA15" i="11"/>
  <c r="AK15" i="11"/>
  <c r="U15" i="11"/>
  <c r="E15" i="11"/>
  <c r="AI15" i="11"/>
  <c r="AZ15" i="11"/>
  <c r="AJ15" i="11"/>
  <c r="T15" i="11"/>
  <c r="D15" i="11"/>
  <c r="AY15" i="11"/>
  <c r="S15" i="11"/>
  <c r="C15" i="11"/>
  <c r="AX15" i="11"/>
  <c r="AH15" i="11"/>
  <c r="R15" i="11"/>
  <c r="B15" i="11"/>
  <c r="AV15" i="11"/>
  <c r="AF15" i="11"/>
  <c r="P15" i="11"/>
  <c r="AW15" i="11"/>
  <c r="AG15" i="11"/>
  <c r="Q15" i="11"/>
  <c r="AU15" i="11"/>
  <c r="AE15" i="11"/>
  <c r="O15" i="11"/>
  <c r="AT15" i="11"/>
  <c r="AD15" i="11"/>
  <c r="N15" i="11"/>
  <c r="BI15" i="11"/>
  <c r="AS15" i="11"/>
  <c r="AC15" i="11"/>
  <c r="M15" i="11"/>
  <c r="BH15" i="11"/>
  <c r="AR15" i="11"/>
  <c r="AB15" i="11"/>
  <c r="L15" i="11"/>
  <c r="BF15" i="11"/>
  <c r="Z15" i="11"/>
  <c r="BG15" i="11"/>
  <c r="AQ15" i="11"/>
  <c r="AA15" i="11"/>
  <c r="K15" i="11"/>
  <c r="AP15" i="11"/>
  <c r="J15" i="11"/>
  <c r="BC14" i="10"/>
  <c r="AM14" i="10"/>
  <c r="W14" i="10"/>
  <c r="G14" i="10"/>
  <c r="U14" i="10"/>
  <c r="BB14" i="10"/>
  <c r="AL14" i="10"/>
  <c r="V14" i="10"/>
  <c r="F14" i="10"/>
  <c r="BA14" i="10"/>
  <c r="AK14" i="10"/>
  <c r="E14" i="10"/>
  <c r="AZ14" i="10"/>
  <c r="AJ14" i="10"/>
  <c r="T14" i="10"/>
  <c r="D14" i="10"/>
  <c r="AY14" i="10"/>
  <c r="AI14" i="10"/>
  <c r="S14" i="10"/>
  <c r="C14" i="10"/>
  <c r="AX14" i="10"/>
  <c r="AH14" i="10"/>
  <c r="R14" i="10"/>
  <c r="B14" i="10"/>
  <c r="AW14" i="10"/>
  <c r="AG14" i="10"/>
  <c r="Q14" i="10"/>
  <c r="AU14" i="10"/>
  <c r="AV14" i="10"/>
  <c r="AF14" i="10"/>
  <c r="P14" i="10"/>
  <c r="AE14" i="10"/>
  <c r="BI14" i="10"/>
  <c r="AS14" i="10"/>
  <c r="AC14" i="10"/>
  <c r="M14" i="10"/>
  <c r="BG14" i="10"/>
  <c r="AQ14" i="10"/>
  <c r="BF14" i="10"/>
  <c r="AP14" i="10"/>
  <c r="Z14" i="10"/>
  <c r="J14" i="10"/>
  <c r="BE14" i="10"/>
  <c r="AO14" i="10"/>
  <c r="Y14" i="10"/>
  <c r="I14" i="10"/>
  <c r="AT14" i="10"/>
  <c r="AD14" i="10"/>
  <c r="AR14" i="10"/>
  <c r="AB14" i="10"/>
  <c r="AA14" i="10"/>
  <c r="BD14" i="10"/>
  <c r="X14" i="10"/>
  <c r="O14" i="10"/>
  <c r="N14" i="10"/>
  <c r="H14" i="10"/>
  <c r="L14" i="10"/>
  <c r="K14" i="10"/>
  <c r="A15" i="10"/>
  <c r="AN15" i="10" s="1"/>
  <c r="BH14" i="10"/>
  <c r="AR15" i="13" l="1"/>
  <c r="AB15" i="13"/>
  <c r="L15" i="13"/>
  <c r="AO15" i="13"/>
  <c r="Y15" i="13"/>
  <c r="I15" i="13"/>
  <c r="A16" i="13"/>
  <c r="AN15" i="13"/>
  <c r="X15" i="13"/>
  <c r="H15" i="13"/>
  <c r="BC15" i="13"/>
  <c r="AM15" i="13"/>
  <c r="W15" i="13"/>
  <c r="G15" i="13"/>
  <c r="BB15" i="13"/>
  <c r="AL15" i="13"/>
  <c r="V15" i="13"/>
  <c r="F15" i="13"/>
  <c r="BA15" i="13"/>
  <c r="AK15" i="13"/>
  <c r="U15" i="13"/>
  <c r="E15" i="13"/>
  <c r="AZ15" i="13"/>
  <c r="AJ15" i="13"/>
  <c r="T15" i="13"/>
  <c r="AY15" i="13"/>
  <c r="AI15" i="13"/>
  <c r="S15" i="13"/>
  <c r="C15" i="13"/>
  <c r="AW15" i="13"/>
  <c r="AG15" i="13"/>
  <c r="Q15" i="13"/>
  <c r="Z15" i="13"/>
  <c r="R15" i="13"/>
  <c r="P15" i="13"/>
  <c r="AX15" i="13"/>
  <c r="O15" i="13"/>
  <c r="AV15" i="13"/>
  <c r="N15" i="13"/>
  <c r="AU15" i="13"/>
  <c r="M15" i="13"/>
  <c r="AT15" i="13"/>
  <c r="K15" i="13"/>
  <c r="AS15" i="13"/>
  <c r="J15" i="13"/>
  <c r="AQ15" i="13"/>
  <c r="B15" i="13"/>
  <c r="AP15" i="13"/>
  <c r="AC15" i="13"/>
  <c r="AH15" i="13"/>
  <c r="AA15" i="13"/>
  <c r="AF15" i="13"/>
  <c r="AE15" i="13"/>
  <c r="AD15" i="13"/>
  <c r="AX16" i="11"/>
  <c r="AH16" i="11"/>
  <c r="R16" i="11"/>
  <c r="B16" i="11"/>
  <c r="AW16" i="11"/>
  <c r="AG16" i="11"/>
  <c r="Q16" i="11"/>
  <c r="AO16" i="11"/>
  <c r="AV16" i="11"/>
  <c r="AF16" i="11"/>
  <c r="P16" i="11"/>
  <c r="BE16" i="11"/>
  <c r="AU16" i="11"/>
  <c r="AE16" i="11"/>
  <c r="O16" i="11"/>
  <c r="I16" i="11"/>
  <c r="A17" i="11"/>
  <c r="AT16" i="11"/>
  <c r="AD16" i="11"/>
  <c r="N16" i="11"/>
  <c r="BI16" i="11"/>
  <c r="AS16" i="11"/>
  <c r="AC16" i="11"/>
  <c r="M16" i="11"/>
  <c r="BH16" i="11"/>
  <c r="AR16" i="11"/>
  <c r="AB16" i="11"/>
  <c r="L16" i="11"/>
  <c r="BG16" i="11"/>
  <c r="AQ16" i="11"/>
  <c r="AA16" i="11"/>
  <c r="K16" i="11"/>
  <c r="Y16" i="11"/>
  <c r="BF16" i="11"/>
  <c r="AP16" i="11"/>
  <c r="Z16" i="11"/>
  <c r="J16" i="11"/>
  <c r="BD16" i="11"/>
  <c r="AN16" i="11"/>
  <c r="X16" i="11"/>
  <c r="H16" i="11"/>
  <c r="BC16" i="11"/>
  <c r="AM16" i="11"/>
  <c r="W16" i="11"/>
  <c r="G16" i="11"/>
  <c r="BB16" i="11"/>
  <c r="AL16" i="11"/>
  <c r="V16" i="11"/>
  <c r="F16" i="11"/>
  <c r="BA16" i="11"/>
  <c r="AK16" i="11"/>
  <c r="U16" i="11"/>
  <c r="E16" i="11"/>
  <c r="AY16" i="11"/>
  <c r="S16" i="11"/>
  <c r="AZ16" i="11"/>
  <c r="AJ16" i="11"/>
  <c r="T16" i="11"/>
  <c r="D16" i="11"/>
  <c r="AI16" i="11"/>
  <c r="C16" i="11"/>
  <c r="BF15" i="10"/>
  <c r="AP15" i="10"/>
  <c r="Z15" i="10"/>
  <c r="J15" i="10"/>
  <c r="BE15" i="10"/>
  <c r="AO15" i="10"/>
  <c r="Y15" i="10"/>
  <c r="I15" i="10"/>
  <c r="H15" i="10"/>
  <c r="A16" i="10"/>
  <c r="AN16" i="10" s="1"/>
  <c r="BD15" i="10"/>
  <c r="X15" i="10"/>
  <c r="BC15" i="10"/>
  <c r="AM15" i="10"/>
  <c r="W15" i="10"/>
  <c r="G15" i="10"/>
  <c r="BB15" i="10"/>
  <c r="AL15" i="10"/>
  <c r="V15" i="10"/>
  <c r="F15" i="10"/>
  <c r="BA15" i="10"/>
  <c r="AK15" i="10"/>
  <c r="U15" i="10"/>
  <c r="E15" i="10"/>
  <c r="AZ15" i="10"/>
  <c r="AJ15" i="10"/>
  <c r="T15" i="10"/>
  <c r="D15" i="10"/>
  <c r="AY15" i="10"/>
  <c r="AI15" i="10"/>
  <c r="S15" i="10"/>
  <c r="C15" i="10"/>
  <c r="AX15" i="10"/>
  <c r="AH15" i="10"/>
  <c r="R15" i="10"/>
  <c r="B15" i="10"/>
  <c r="AV15" i="10"/>
  <c r="AF15" i="10"/>
  <c r="P15" i="10"/>
  <c r="AT15" i="10"/>
  <c r="AD15" i="10"/>
  <c r="N15" i="10"/>
  <c r="BI15" i="10"/>
  <c r="AS15" i="10"/>
  <c r="AC15" i="10"/>
  <c r="M15" i="10"/>
  <c r="BH15" i="10"/>
  <c r="AR15" i="10"/>
  <c r="AB15" i="10"/>
  <c r="L15" i="10"/>
  <c r="BG15" i="10"/>
  <c r="AW15" i="10"/>
  <c r="AU15" i="10"/>
  <c r="AQ15" i="10"/>
  <c r="AG15" i="10"/>
  <c r="AE15" i="10"/>
  <c r="AA15" i="10"/>
  <c r="Q15" i="10"/>
  <c r="O15" i="10"/>
  <c r="K15" i="10"/>
  <c r="BA16" i="13" l="1"/>
  <c r="AK16" i="13"/>
  <c r="U16" i="13"/>
  <c r="E16" i="13"/>
  <c r="AX16" i="13"/>
  <c r="AH16" i="13"/>
  <c r="R16" i="13"/>
  <c r="B16" i="13"/>
  <c r="AW16" i="13"/>
  <c r="AG16" i="13"/>
  <c r="Q16" i="13"/>
  <c r="AV16" i="13"/>
  <c r="AF16" i="13"/>
  <c r="P16" i="13"/>
  <c r="AU16" i="13"/>
  <c r="AE16" i="13"/>
  <c r="O16" i="13"/>
  <c r="A17" i="13"/>
  <c r="AT16" i="13"/>
  <c r="AD16" i="13"/>
  <c r="N16" i="13"/>
  <c r="AS16" i="13"/>
  <c r="AC16" i="13"/>
  <c r="M16" i="13"/>
  <c r="AR16" i="13"/>
  <c r="AB16" i="13"/>
  <c r="L16" i="13"/>
  <c r="AP16" i="13"/>
  <c r="Z16" i="13"/>
  <c r="J16" i="13"/>
  <c r="AY16" i="13"/>
  <c r="I16" i="13"/>
  <c r="AQ16" i="13"/>
  <c r="H16" i="13"/>
  <c r="AO16" i="13"/>
  <c r="G16" i="13"/>
  <c r="AN16" i="13"/>
  <c r="F16" i="13"/>
  <c r="AM16" i="13"/>
  <c r="AL16" i="13"/>
  <c r="C16" i="13"/>
  <c r="AA16" i="13"/>
  <c r="AJ16" i="13"/>
  <c r="K16" i="13"/>
  <c r="AI16" i="13"/>
  <c r="S16" i="13"/>
  <c r="AZ16" i="13"/>
  <c r="Y16" i="13"/>
  <c r="X16" i="13"/>
  <c r="W16" i="13"/>
  <c r="V16" i="13"/>
  <c r="BC16" i="13"/>
  <c r="T16" i="13"/>
  <c r="BB16" i="13"/>
  <c r="BA17" i="11"/>
  <c r="AK17" i="11"/>
  <c r="U17" i="11"/>
  <c r="E17" i="11"/>
  <c r="AZ17" i="11"/>
  <c r="AJ17" i="11"/>
  <c r="T17" i="11"/>
  <c r="D17" i="11"/>
  <c r="AY17" i="11"/>
  <c r="AI17" i="11"/>
  <c r="S17" i="11"/>
  <c r="C17" i="11"/>
  <c r="AX17" i="11"/>
  <c r="AH17" i="11"/>
  <c r="R17" i="11"/>
  <c r="B17" i="11"/>
  <c r="AW17" i="11"/>
  <c r="AG17" i="11"/>
  <c r="Q17" i="11"/>
  <c r="AB17" i="11"/>
  <c r="AV17" i="11"/>
  <c r="AF17" i="11"/>
  <c r="P17" i="11"/>
  <c r="L17" i="11"/>
  <c r="AU17" i="11"/>
  <c r="AE17" i="11"/>
  <c r="O17" i="11"/>
  <c r="AR17" i="11"/>
  <c r="AT17" i="11"/>
  <c r="AD17" i="11"/>
  <c r="N17" i="11"/>
  <c r="BH17" i="11"/>
  <c r="BI17" i="11"/>
  <c r="AS17" i="11"/>
  <c r="AC17" i="11"/>
  <c r="M17" i="11"/>
  <c r="BG17" i="11"/>
  <c r="AQ17" i="11"/>
  <c r="AA17" i="11"/>
  <c r="K17" i="11"/>
  <c r="BF17" i="11"/>
  <c r="AP17" i="11"/>
  <c r="Z17" i="11"/>
  <c r="J17" i="11"/>
  <c r="BE17" i="11"/>
  <c r="AO17" i="11"/>
  <c r="Y17" i="11"/>
  <c r="I17" i="11"/>
  <c r="A18" i="11"/>
  <c r="BD17" i="11"/>
  <c r="AN17" i="11"/>
  <c r="X17" i="11"/>
  <c r="H17" i="11"/>
  <c r="BB17" i="11"/>
  <c r="V17" i="11"/>
  <c r="BC17" i="11"/>
  <c r="AM17" i="11"/>
  <c r="W17" i="11"/>
  <c r="G17" i="11"/>
  <c r="AL17" i="11"/>
  <c r="F17" i="11"/>
  <c r="AY16" i="10"/>
  <c r="AI16" i="10"/>
  <c r="S16" i="10"/>
  <c r="C16" i="10"/>
  <c r="AX16" i="10"/>
  <c r="AH16" i="10"/>
  <c r="R16" i="10"/>
  <c r="B16" i="10"/>
  <c r="AW16" i="10"/>
  <c r="AG16" i="10"/>
  <c r="Q16" i="10"/>
  <c r="AV16" i="10"/>
  <c r="AF16" i="10"/>
  <c r="P16" i="10"/>
  <c r="AU16" i="10"/>
  <c r="AE16" i="10"/>
  <c r="O16" i="10"/>
  <c r="A17" i="10"/>
  <c r="AN17" i="10" s="1"/>
  <c r="AT16" i="10"/>
  <c r="AD16" i="10"/>
  <c r="N16" i="10"/>
  <c r="BI16" i="10"/>
  <c r="AS16" i="10"/>
  <c r="AC16" i="10"/>
  <c r="M16" i="10"/>
  <c r="K16" i="10"/>
  <c r="BH16" i="10"/>
  <c r="AR16" i="10"/>
  <c r="AB16" i="10"/>
  <c r="L16" i="10"/>
  <c r="AQ16" i="10"/>
  <c r="BG16" i="10"/>
  <c r="AA16" i="10"/>
  <c r="BE16" i="10"/>
  <c r="AO16" i="10"/>
  <c r="Y16" i="10"/>
  <c r="I16" i="10"/>
  <c r="BC16" i="10"/>
  <c r="AM16" i="10"/>
  <c r="W16" i="10"/>
  <c r="G16" i="10"/>
  <c r="BB16" i="10"/>
  <c r="AL16" i="10"/>
  <c r="V16" i="10"/>
  <c r="F16" i="10"/>
  <c r="BA16" i="10"/>
  <c r="AK16" i="10"/>
  <c r="U16" i="10"/>
  <c r="E16" i="10"/>
  <c r="AP16" i="10"/>
  <c r="AJ16" i="10"/>
  <c r="BD16" i="10"/>
  <c r="AZ16" i="10"/>
  <c r="Z16" i="10"/>
  <c r="X16" i="10"/>
  <c r="T16" i="10"/>
  <c r="J16" i="10"/>
  <c r="H16" i="10"/>
  <c r="D16" i="10"/>
  <c r="BF16" i="10"/>
  <c r="A18" i="13" l="1"/>
  <c r="AN17" i="13"/>
  <c r="X17" i="13"/>
  <c r="H17" i="13"/>
  <c r="BC17" i="13"/>
  <c r="AM17" i="13"/>
  <c r="W17" i="13"/>
  <c r="BB17" i="13"/>
  <c r="AL17" i="13"/>
  <c r="BA17" i="13"/>
  <c r="AK17" i="13"/>
  <c r="U17" i="13"/>
  <c r="E17" i="13"/>
  <c r="AZ17" i="13"/>
  <c r="AJ17" i="13"/>
  <c r="T17" i="13"/>
  <c r="AY17" i="13"/>
  <c r="AI17" i="13"/>
  <c r="S17" i="13"/>
  <c r="C17" i="13"/>
  <c r="AX17" i="13"/>
  <c r="AH17" i="13"/>
  <c r="R17" i="13"/>
  <c r="B17" i="13"/>
  <c r="AW17" i="13"/>
  <c r="AG17" i="13"/>
  <c r="Q17" i="13"/>
  <c r="AV17" i="13"/>
  <c r="AF17" i="13"/>
  <c r="P17" i="13"/>
  <c r="AU17" i="13"/>
  <c r="AE17" i="13"/>
  <c r="O17" i="13"/>
  <c r="AS17" i="13"/>
  <c r="AC17" i="13"/>
  <c r="M17" i="13"/>
  <c r="Z17" i="13"/>
  <c r="Y17" i="13"/>
  <c r="V17" i="13"/>
  <c r="N17" i="13"/>
  <c r="L17" i="13"/>
  <c r="K17" i="13"/>
  <c r="J17" i="13"/>
  <c r="I17" i="13"/>
  <c r="AT17" i="13"/>
  <c r="G17" i="13"/>
  <c r="AR17" i="13"/>
  <c r="F17" i="13"/>
  <c r="AQ17" i="13"/>
  <c r="AB17" i="13"/>
  <c r="AA17" i="13"/>
  <c r="AP17" i="13"/>
  <c r="AO17" i="13"/>
  <c r="AD17" i="13"/>
  <c r="BI18" i="11"/>
  <c r="AS18" i="11"/>
  <c r="AC18" i="11"/>
  <c r="M18" i="11"/>
  <c r="BE18" i="11"/>
  <c r="AO18" i="11"/>
  <c r="BC18" i="11"/>
  <c r="AM18" i="11"/>
  <c r="W18" i="11"/>
  <c r="BB18" i="11"/>
  <c r="AL18" i="11"/>
  <c r="V18" i="11"/>
  <c r="F18" i="11"/>
  <c r="AX18" i="11"/>
  <c r="AH18" i="11"/>
  <c r="R18" i="11"/>
  <c r="B18" i="11"/>
  <c r="AV18" i="11"/>
  <c r="AF18" i="11"/>
  <c r="AU18" i="11"/>
  <c r="AE18" i="11"/>
  <c r="O18" i="11"/>
  <c r="AR18" i="11"/>
  <c r="S18" i="11"/>
  <c r="G18" i="11"/>
  <c r="A19" i="11"/>
  <c r="AQ18" i="11"/>
  <c r="Q18" i="11"/>
  <c r="AP18" i="11"/>
  <c r="P18" i="11"/>
  <c r="AN18" i="11"/>
  <c r="N18" i="11"/>
  <c r="AK18" i="11"/>
  <c r="L18" i="11"/>
  <c r="AJ18" i="11"/>
  <c r="K18" i="11"/>
  <c r="AI18" i="11"/>
  <c r="J18" i="11"/>
  <c r="BH18" i="11"/>
  <c r="AG18" i="11"/>
  <c r="I18" i="11"/>
  <c r="BF18" i="11"/>
  <c r="AB18" i="11"/>
  <c r="BG18" i="11"/>
  <c r="AD18" i="11"/>
  <c r="H18" i="11"/>
  <c r="BD18" i="11"/>
  <c r="AA18" i="11"/>
  <c r="E18" i="11"/>
  <c r="BA18" i="11"/>
  <c r="Z18" i="11"/>
  <c r="D18" i="11"/>
  <c r="AZ18" i="11"/>
  <c r="Y18" i="11"/>
  <c r="C18" i="11"/>
  <c r="AT18" i="11"/>
  <c r="AY18" i="11"/>
  <c r="X18" i="11"/>
  <c r="AW18" i="11"/>
  <c r="U18" i="11"/>
  <c r="T18" i="11"/>
  <c r="BB17" i="10"/>
  <c r="AL17" i="10"/>
  <c r="V17" i="10"/>
  <c r="F17" i="10"/>
  <c r="BA17" i="10"/>
  <c r="AK17" i="10"/>
  <c r="U17" i="10"/>
  <c r="E17" i="10"/>
  <c r="AZ17" i="10"/>
  <c r="AJ17" i="10"/>
  <c r="T17" i="10"/>
  <c r="D17" i="10"/>
  <c r="AY17" i="10"/>
  <c r="AI17" i="10"/>
  <c r="S17" i="10"/>
  <c r="C17" i="10"/>
  <c r="AX17" i="10"/>
  <c r="AH17" i="10"/>
  <c r="R17" i="10"/>
  <c r="B17" i="10"/>
  <c r="AW17" i="10"/>
  <c r="AG17" i="10"/>
  <c r="Q17" i="10"/>
  <c r="AV17" i="10"/>
  <c r="AF17" i="10"/>
  <c r="P17" i="10"/>
  <c r="AU17" i="10"/>
  <c r="AE17" i="10"/>
  <c r="O17" i="10"/>
  <c r="AT17" i="10"/>
  <c r="AD17" i="10"/>
  <c r="N17" i="10"/>
  <c r="BH17" i="10"/>
  <c r="AR17" i="10"/>
  <c r="AB17" i="10"/>
  <c r="L17" i="10"/>
  <c r="BF17" i="10"/>
  <c r="AP17" i="10"/>
  <c r="Z17" i="10"/>
  <c r="J17" i="10"/>
  <c r="BE17" i="10"/>
  <c r="AO17" i="10"/>
  <c r="Y17" i="10"/>
  <c r="I17" i="10"/>
  <c r="A18" i="10"/>
  <c r="AN18" i="10" s="1"/>
  <c r="BD17" i="10"/>
  <c r="X17" i="10"/>
  <c r="H17" i="10"/>
  <c r="BI17" i="10"/>
  <c r="BG17" i="10"/>
  <c r="BC17" i="10"/>
  <c r="AS17" i="10"/>
  <c r="AQ17" i="10"/>
  <c r="AM17" i="10"/>
  <c r="AC17" i="10"/>
  <c r="AA17" i="10"/>
  <c r="W17" i="10"/>
  <c r="M17" i="10"/>
  <c r="K17" i="10"/>
  <c r="G17" i="10"/>
  <c r="AW18" i="13" l="1"/>
  <c r="AG18" i="13"/>
  <c r="Q18" i="13"/>
  <c r="AV18" i="13"/>
  <c r="AF18" i="13"/>
  <c r="P18" i="13"/>
  <c r="AU18" i="13"/>
  <c r="AE18" i="13"/>
  <c r="O18" i="13"/>
  <c r="AT18" i="13"/>
  <c r="AD18" i="13"/>
  <c r="N18" i="13"/>
  <c r="AS18" i="13"/>
  <c r="AC18" i="13"/>
  <c r="M18" i="13"/>
  <c r="AR18" i="13"/>
  <c r="AB18" i="13"/>
  <c r="L18" i="13"/>
  <c r="AQ18" i="13"/>
  <c r="AA18" i="13"/>
  <c r="K18" i="13"/>
  <c r="AP18" i="13"/>
  <c r="Z18" i="13"/>
  <c r="J18" i="13"/>
  <c r="AO18" i="13"/>
  <c r="Y18" i="13"/>
  <c r="I18" i="13"/>
  <c r="A19" i="13"/>
  <c r="AN18" i="13"/>
  <c r="X18" i="13"/>
  <c r="H18" i="13"/>
  <c r="BB18" i="13"/>
  <c r="AL18" i="13"/>
  <c r="V18" i="13"/>
  <c r="F18" i="13"/>
  <c r="AZ18" i="13"/>
  <c r="AJ18" i="13"/>
  <c r="BA18" i="13"/>
  <c r="B18" i="13"/>
  <c r="AY18" i="13"/>
  <c r="AX18" i="13"/>
  <c r="AM18" i="13"/>
  <c r="AK18" i="13"/>
  <c r="BC18" i="13"/>
  <c r="AI18" i="13"/>
  <c r="AH18" i="13"/>
  <c r="W18" i="13"/>
  <c r="U18" i="13"/>
  <c r="T18" i="13"/>
  <c r="S18" i="13"/>
  <c r="R18" i="13"/>
  <c r="G18" i="13"/>
  <c r="C18" i="13"/>
  <c r="E18" i="13"/>
  <c r="BB19" i="11"/>
  <c r="AL19" i="11"/>
  <c r="V19" i="11"/>
  <c r="F19" i="11"/>
  <c r="AX19" i="11"/>
  <c r="AH19" i="11"/>
  <c r="R19" i="11"/>
  <c r="B19" i="11"/>
  <c r="AW19" i="11"/>
  <c r="AG19" i="11"/>
  <c r="AV19" i="11"/>
  <c r="AF19" i="11"/>
  <c r="P19" i="11"/>
  <c r="AU19" i="11"/>
  <c r="AE19" i="11"/>
  <c r="O19" i="11"/>
  <c r="BG19" i="11"/>
  <c r="AQ19" i="11"/>
  <c r="AA19" i="11"/>
  <c r="K19" i="11"/>
  <c r="BF19" i="11"/>
  <c r="AP19" i="11"/>
  <c r="BE19" i="11"/>
  <c r="AO19" i="11"/>
  <c r="Y19" i="11"/>
  <c r="I19" i="11"/>
  <c r="A20" i="11"/>
  <c r="BD19" i="11"/>
  <c r="AN19" i="11"/>
  <c r="X19" i="11"/>
  <c r="H19" i="11"/>
  <c r="AD19" i="11"/>
  <c r="C19" i="11"/>
  <c r="AC19" i="11"/>
  <c r="AB19" i="11"/>
  <c r="BI19" i="11"/>
  <c r="Z19" i="11"/>
  <c r="BH19" i="11"/>
  <c r="W19" i="11"/>
  <c r="BC19" i="11"/>
  <c r="U19" i="11"/>
  <c r="BA19" i="11"/>
  <c r="T19" i="11"/>
  <c r="AZ19" i="11"/>
  <c r="S19" i="11"/>
  <c r="AT19" i="11"/>
  <c r="N19" i="11"/>
  <c r="AY19" i="11"/>
  <c r="Q19" i="11"/>
  <c r="AS19" i="11"/>
  <c r="M19" i="11"/>
  <c r="AR19" i="11"/>
  <c r="L19" i="11"/>
  <c r="AM19" i="11"/>
  <c r="J19" i="11"/>
  <c r="AI19" i="11"/>
  <c r="AK19" i="11"/>
  <c r="G19" i="11"/>
  <c r="D19" i="11"/>
  <c r="AJ19" i="11"/>
  <c r="E19" i="11"/>
  <c r="AU18" i="10"/>
  <c r="AE18" i="10"/>
  <c r="O18" i="10"/>
  <c r="AT18" i="10"/>
  <c r="AD18" i="10"/>
  <c r="N18" i="10"/>
  <c r="BI18" i="10"/>
  <c r="AS18" i="10"/>
  <c r="AC18" i="10"/>
  <c r="M18" i="10"/>
  <c r="BH18" i="10"/>
  <c r="AR18" i="10"/>
  <c r="AB18" i="10"/>
  <c r="L18" i="10"/>
  <c r="BG18" i="10"/>
  <c r="AQ18" i="10"/>
  <c r="AA18" i="10"/>
  <c r="K18" i="10"/>
  <c r="BF18" i="10"/>
  <c r="AP18" i="10"/>
  <c r="Z18" i="10"/>
  <c r="J18" i="10"/>
  <c r="BE18" i="10"/>
  <c r="AO18" i="10"/>
  <c r="Y18" i="10"/>
  <c r="I18" i="10"/>
  <c r="A19" i="10"/>
  <c r="AN19" i="10" s="1"/>
  <c r="BD18" i="10"/>
  <c r="X18" i="10"/>
  <c r="H18" i="10"/>
  <c r="BC18" i="10"/>
  <c r="AM18" i="10"/>
  <c r="W18" i="10"/>
  <c r="G18" i="10"/>
  <c r="BA18" i="10"/>
  <c r="AK18" i="10"/>
  <c r="U18" i="10"/>
  <c r="E18" i="10"/>
  <c r="AY18" i="10"/>
  <c r="AI18" i="10"/>
  <c r="S18" i="10"/>
  <c r="C18" i="10"/>
  <c r="AX18" i="10"/>
  <c r="AH18" i="10"/>
  <c r="R18" i="10"/>
  <c r="B18" i="10"/>
  <c r="AW18" i="10"/>
  <c r="AG18" i="10"/>
  <c r="Q18" i="10"/>
  <c r="BB18" i="10"/>
  <c r="AZ18" i="10"/>
  <c r="AV18" i="10"/>
  <c r="AL18" i="10"/>
  <c r="AJ18" i="10"/>
  <c r="AF18" i="10"/>
  <c r="V18" i="10"/>
  <c r="T18" i="10"/>
  <c r="D18" i="10"/>
  <c r="P18" i="10"/>
  <c r="F18" i="10"/>
  <c r="AP19" i="13" l="1"/>
  <c r="Z19" i="13"/>
  <c r="J19" i="13"/>
  <c r="AO19" i="13"/>
  <c r="Y19" i="13"/>
  <c r="I19" i="13"/>
  <c r="A20" i="13"/>
  <c r="AN19" i="13"/>
  <c r="X19" i="13"/>
  <c r="H19" i="13"/>
  <c r="BC19" i="13"/>
  <c r="AM19" i="13"/>
  <c r="W19" i="13"/>
  <c r="G19" i="13"/>
  <c r="BB19" i="13"/>
  <c r="AL19" i="13"/>
  <c r="V19" i="13"/>
  <c r="F19" i="13"/>
  <c r="BA19" i="13"/>
  <c r="AK19" i="13"/>
  <c r="U19" i="13"/>
  <c r="E19" i="13"/>
  <c r="AZ19" i="13"/>
  <c r="AJ19" i="13"/>
  <c r="T19" i="13"/>
  <c r="AY19" i="13"/>
  <c r="AI19" i="13"/>
  <c r="S19" i="13"/>
  <c r="C19" i="13"/>
  <c r="AX19" i="13"/>
  <c r="AH19" i="13"/>
  <c r="R19" i="13"/>
  <c r="B19" i="13"/>
  <c r="AW19" i="13"/>
  <c r="AG19" i="13"/>
  <c r="Q19" i="13"/>
  <c r="AU19" i="13"/>
  <c r="AE19" i="13"/>
  <c r="O19" i="13"/>
  <c r="AS19" i="13"/>
  <c r="AC19" i="13"/>
  <c r="M19" i="13"/>
  <c r="AR19" i="13"/>
  <c r="AQ19" i="13"/>
  <c r="AF19" i="13"/>
  <c r="AT19" i="13"/>
  <c r="AD19" i="13"/>
  <c r="AB19" i="13"/>
  <c r="AA19" i="13"/>
  <c r="P19" i="13"/>
  <c r="N19" i="13"/>
  <c r="L19" i="13"/>
  <c r="K19" i="13"/>
  <c r="AV19" i="13"/>
  <c r="AU20" i="11"/>
  <c r="AE20" i="11"/>
  <c r="O20" i="11"/>
  <c r="AT20" i="11"/>
  <c r="AD20" i="11"/>
  <c r="N20" i="11"/>
  <c r="BI20" i="11"/>
  <c r="AS20" i="11"/>
  <c r="AC20" i="11"/>
  <c r="M20" i="11"/>
  <c r="BH20" i="11"/>
  <c r="AR20" i="11"/>
  <c r="AB20" i="11"/>
  <c r="L20" i="11"/>
  <c r="BG20" i="11"/>
  <c r="AQ20" i="11"/>
  <c r="AA20" i="11"/>
  <c r="K20" i="11"/>
  <c r="BF20" i="11"/>
  <c r="AP20" i="11"/>
  <c r="Z20" i="11"/>
  <c r="J20" i="11"/>
  <c r="BE20" i="11"/>
  <c r="AO20" i="11"/>
  <c r="Y20" i="11"/>
  <c r="I20" i="11"/>
  <c r="A21" i="11"/>
  <c r="BD20" i="11"/>
  <c r="AN20" i="11"/>
  <c r="X20" i="11"/>
  <c r="H20" i="11"/>
  <c r="BC20" i="11"/>
  <c r="AM20" i="11"/>
  <c r="W20" i="11"/>
  <c r="G20" i="11"/>
  <c r="BB20" i="11"/>
  <c r="AL20" i="11"/>
  <c r="V20" i="11"/>
  <c r="BA20" i="11"/>
  <c r="AK20" i="11"/>
  <c r="U20" i="11"/>
  <c r="AZ20" i="11"/>
  <c r="AJ20" i="11"/>
  <c r="T20" i="11"/>
  <c r="D20" i="11"/>
  <c r="AY20" i="11"/>
  <c r="AI20" i="11"/>
  <c r="S20" i="11"/>
  <c r="C20" i="11"/>
  <c r="AX20" i="11"/>
  <c r="AH20" i="11"/>
  <c r="R20" i="11"/>
  <c r="B20" i="11"/>
  <c r="AW20" i="11"/>
  <c r="AG20" i="11"/>
  <c r="Q20" i="11"/>
  <c r="AV20" i="11"/>
  <c r="AF20" i="11"/>
  <c r="P20" i="11"/>
  <c r="F20" i="11"/>
  <c r="E20" i="11"/>
  <c r="A20" i="10"/>
  <c r="AN20" i="10" s="1"/>
  <c r="BD19" i="10"/>
  <c r="X19" i="10"/>
  <c r="H19" i="10"/>
  <c r="BC19" i="10"/>
  <c r="AM19" i="10"/>
  <c r="W19" i="10"/>
  <c r="G19" i="10"/>
  <c r="BB19" i="10"/>
  <c r="AL19" i="10"/>
  <c r="V19" i="10"/>
  <c r="F19" i="10"/>
  <c r="BA19" i="10"/>
  <c r="AK19" i="10"/>
  <c r="U19" i="10"/>
  <c r="E19" i="10"/>
  <c r="AZ19" i="10"/>
  <c r="AJ19" i="10"/>
  <c r="T19" i="10"/>
  <c r="D19" i="10"/>
  <c r="AY19" i="10"/>
  <c r="AI19" i="10"/>
  <c r="S19" i="10"/>
  <c r="C19" i="10"/>
  <c r="AX19" i="10"/>
  <c r="AH19" i="10"/>
  <c r="R19" i="10"/>
  <c r="B19" i="10"/>
  <c r="AW19" i="10"/>
  <c r="AG19" i="10"/>
  <c r="Q19" i="10"/>
  <c r="AV19" i="10"/>
  <c r="AF19" i="10"/>
  <c r="P19" i="10"/>
  <c r="AT19" i="10"/>
  <c r="AD19" i="10"/>
  <c r="N19" i="10"/>
  <c r="BH19" i="10"/>
  <c r="AR19" i="10"/>
  <c r="AB19" i="10"/>
  <c r="L19" i="10"/>
  <c r="BG19" i="10"/>
  <c r="AQ19" i="10"/>
  <c r="AA19" i="10"/>
  <c r="K19" i="10"/>
  <c r="BF19" i="10"/>
  <c r="AP19" i="10"/>
  <c r="Z19" i="10"/>
  <c r="J19" i="10"/>
  <c r="I19" i="10"/>
  <c r="BI19" i="10"/>
  <c r="BE19" i="10"/>
  <c r="AU19" i="10"/>
  <c r="AS19" i="10"/>
  <c r="AO19" i="10"/>
  <c r="AE19" i="10"/>
  <c r="AC19" i="10"/>
  <c r="Y19" i="10"/>
  <c r="O19" i="10"/>
  <c r="M19" i="10"/>
  <c r="AY20" i="13" l="1"/>
  <c r="AI20" i="13"/>
  <c r="S20" i="13"/>
  <c r="C20" i="13"/>
  <c r="AX20" i="13"/>
  <c r="AH20" i="13"/>
  <c r="R20" i="13"/>
  <c r="B20" i="13"/>
  <c r="AW20" i="13"/>
  <c r="AG20" i="13"/>
  <c r="Q20" i="13"/>
  <c r="AV20" i="13"/>
  <c r="AF20" i="13"/>
  <c r="P20" i="13"/>
  <c r="AU20" i="13"/>
  <c r="AE20" i="13"/>
  <c r="O20" i="13"/>
  <c r="AT20" i="13"/>
  <c r="AD20" i="13"/>
  <c r="N20" i="13"/>
  <c r="AS20" i="13"/>
  <c r="AC20" i="13"/>
  <c r="M20" i="13"/>
  <c r="AR20" i="13"/>
  <c r="AB20" i="13"/>
  <c r="L20" i="13"/>
  <c r="AQ20" i="13"/>
  <c r="AA20" i="13"/>
  <c r="K20" i="13"/>
  <c r="AP20" i="13"/>
  <c r="Z20" i="13"/>
  <c r="J20" i="13"/>
  <c r="A21" i="13"/>
  <c r="AN20" i="13"/>
  <c r="X20" i="13"/>
  <c r="H20" i="13"/>
  <c r="BC20" i="13"/>
  <c r="AM20" i="13"/>
  <c r="W20" i="13"/>
  <c r="BB20" i="13"/>
  <c r="AL20" i="13"/>
  <c r="V20" i="13"/>
  <c r="F20" i="13"/>
  <c r="AO20" i="13"/>
  <c r="AK20" i="13"/>
  <c r="AZ20" i="13"/>
  <c r="AJ20" i="13"/>
  <c r="Y20" i="13"/>
  <c r="U20" i="13"/>
  <c r="T20" i="13"/>
  <c r="I20" i="13"/>
  <c r="G20" i="13"/>
  <c r="E20" i="13"/>
  <c r="BA20" i="13"/>
  <c r="A22" i="11"/>
  <c r="BD21" i="11"/>
  <c r="AN21" i="11"/>
  <c r="X21" i="11"/>
  <c r="H21" i="11"/>
  <c r="BC21" i="11"/>
  <c r="AM21" i="11"/>
  <c r="W21" i="11"/>
  <c r="G21" i="11"/>
  <c r="BB21" i="11"/>
  <c r="AL21" i="11"/>
  <c r="V21" i="11"/>
  <c r="F21" i="11"/>
  <c r="BA21" i="11"/>
  <c r="AK21" i="11"/>
  <c r="U21" i="11"/>
  <c r="E21" i="11"/>
  <c r="AZ21" i="11"/>
  <c r="AJ21" i="11"/>
  <c r="T21" i="11"/>
  <c r="D21" i="11"/>
  <c r="AY21" i="11"/>
  <c r="AI21" i="11"/>
  <c r="S21" i="11"/>
  <c r="C21" i="11"/>
  <c r="AX21" i="11"/>
  <c r="AH21" i="11"/>
  <c r="R21" i="11"/>
  <c r="B21" i="11"/>
  <c r="AW21" i="11"/>
  <c r="AG21" i="11"/>
  <c r="Q21" i="11"/>
  <c r="AV21" i="11"/>
  <c r="AF21" i="11"/>
  <c r="P21" i="11"/>
  <c r="AU21" i="11"/>
  <c r="AE21" i="11"/>
  <c r="O21" i="11"/>
  <c r="AT21" i="11"/>
  <c r="AD21" i="11"/>
  <c r="N21" i="11"/>
  <c r="BI21" i="11"/>
  <c r="AS21" i="11"/>
  <c r="AC21" i="11"/>
  <c r="M21" i="11"/>
  <c r="BH21" i="11"/>
  <c r="AR21" i="11"/>
  <c r="AB21" i="11"/>
  <c r="L21" i="11"/>
  <c r="BG21" i="11"/>
  <c r="AQ21" i="11"/>
  <c r="AA21" i="11"/>
  <c r="K21" i="11"/>
  <c r="BF21" i="11"/>
  <c r="AP21" i="11"/>
  <c r="Z21" i="11"/>
  <c r="J21" i="11"/>
  <c r="BE21" i="11"/>
  <c r="AO21" i="11"/>
  <c r="Y21" i="11"/>
  <c r="I21" i="11"/>
  <c r="AW20" i="10"/>
  <c r="AG20" i="10"/>
  <c r="Q20" i="10"/>
  <c r="AV20" i="10"/>
  <c r="AF20" i="10"/>
  <c r="P20" i="10"/>
  <c r="AU20" i="10"/>
  <c r="AE20" i="10"/>
  <c r="O20" i="10"/>
  <c r="AT20" i="10"/>
  <c r="AD20" i="10"/>
  <c r="N20" i="10"/>
  <c r="BI20" i="10"/>
  <c r="AS20" i="10"/>
  <c r="AC20" i="10"/>
  <c r="M20" i="10"/>
  <c r="BH20" i="10"/>
  <c r="AR20" i="10"/>
  <c r="AB20" i="10"/>
  <c r="L20" i="10"/>
  <c r="BG20" i="10"/>
  <c r="AQ20" i="10"/>
  <c r="AA20" i="10"/>
  <c r="K20" i="10"/>
  <c r="BF20" i="10"/>
  <c r="AP20" i="10"/>
  <c r="Z20" i="10"/>
  <c r="J20" i="10"/>
  <c r="BE20" i="10"/>
  <c r="AO20" i="10"/>
  <c r="Y20" i="10"/>
  <c r="I20" i="10"/>
  <c r="BC20" i="10"/>
  <c r="AM20" i="10"/>
  <c r="W20" i="10"/>
  <c r="G20" i="10"/>
  <c r="BA20" i="10"/>
  <c r="AK20" i="10"/>
  <c r="U20" i="10"/>
  <c r="E20" i="10"/>
  <c r="AZ20" i="10"/>
  <c r="AJ20" i="10"/>
  <c r="T20" i="10"/>
  <c r="D20" i="10"/>
  <c r="AY20" i="10"/>
  <c r="AI20" i="10"/>
  <c r="S20" i="10"/>
  <c r="C20" i="10"/>
  <c r="F20" i="10"/>
  <c r="B20" i="10"/>
  <c r="A21" i="10"/>
  <c r="AN21" i="10" s="1"/>
  <c r="H20" i="10"/>
  <c r="BD20" i="10"/>
  <c r="BB20" i="10"/>
  <c r="AX20" i="10"/>
  <c r="AL20" i="10"/>
  <c r="R20" i="10"/>
  <c r="AH20" i="10"/>
  <c r="X20" i="10"/>
  <c r="V20" i="10"/>
  <c r="AR21" i="13" l="1"/>
  <c r="AB21" i="13"/>
  <c r="L21" i="13"/>
  <c r="AQ21" i="13"/>
  <c r="AA21" i="13"/>
  <c r="K21" i="13"/>
  <c r="AP21" i="13"/>
  <c r="Z21" i="13"/>
  <c r="J21" i="13"/>
  <c r="AO21" i="13"/>
  <c r="Y21" i="13"/>
  <c r="I21" i="13"/>
  <c r="A22" i="13"/>
  <c r="AN21" i="13"/>
  <c r="X21" i="13"/>
  <c r="H21" i="13"/>
  <c r="BC21" i="13"/>
  <c r="AM21" i="13"/>
  <c r="W21" i="13"/>
  <c r="G21" i="13"/>
  <c r="BB21" i="13"/>
  <c r="AL21" i="13"/>
  <c r="V21" i="13"/>
  <c r="F21" i="13"/>
  <c r="BA21" i="13"/>
  <c r="AK21" i="13"/>
  <c r="U21" i="13"/>
  <c r="E21" i="13"/>
  <c r="AZ21" i="13"/>
  <c r="AJ21" i="13"/>
  <c r="T21" i="13"/>
  <c r="AY21" i="13"/>
  <c r="AI21" i="13"/>
  <c r="S21" i="13"/>
  <c r="C21" i="13"/>
  <c r="AW21" i="13"/>
  <c r="AG21" i="13"/>
  <c r="Q21" i="13"/>
  <c r="AV21" i="13"/>
  <c r="AF21" i="13"/>
  <c r="P21" i="13"/>
  <c r="AU21" i="13"/>
  <c r="AE21" i="13"/>
  <c r="O21" i="13"/>
  <c r="AX21" i="13"/>
  <c r="AT21" i="13"/>
  <c r="AS21" i="13"/>
  <c r="AH21" i="13"/>
  <c r="AD21" i="13"/>
  <c r="AC21" i="13"/>
  <c r="R21" i="13"/>
  <c r="N21" i="13"/>
  <c r="M21" i="13"/>
  <c r="B21" i="13"/>
  <c r="AW22" i="11"/>
  <c r="AG22" i="11"/>
  <c r="Q22" i="11"/>
  <c r="AV22" i="11"/>
  <c r="AF22" i="11"/>
  <c r="P22" i="11"/>
  <c r="AU22" i="11"/>
  <c r="AE22" i="11"/>
  <c r="O22" i="11"/>
  <c r="AT22" i="11"/>
  <c r="AD22" i="11"/>
  <c r="N22" i="11"/>
  <c r="BI22" i="11"/>
  <c r="AS22" i="11"/>
  <c r="AC22" i="11"/>
  <c r="M22" i="11"/>
  <c r="BH22" i="11"/>
  <c r="AR22" i="11"/>
  <c r="AB22" i="11"/>
  <c r="L22" i="11"/>
  <c r="BG22" i="11"/>
  <c r="AQ22" i="11"/>
  <c r="AA22" i="11"/>
  <c r="K22" i="11"/>
  <c r="BF22" i="11"/>
  <c r="AP22" i="11"/>
  <c r="Z22" i="11"/>
  <c r="J22" i="11"/>
  <c r="BE22" i="11"/>
  <c r="AO22" i="11"/>
  <c r="Y22" i="11"/>
  <c r="I22" i="11"/>
  <c r="A23" i="11"/>
  <c r="BD22" i="11"/>
  <c r="AN22" i="11"/>
  <c r="X22" i="11"/>
  <c r="H22" i="11"/>
  <c r="BC22" i="11"/>
  <c r="AM22" i="11"/>
  <c r="W22" i="11"/>
  <c r="G22" i="11"/>
  <c r="BB22" i="11"/>
  <c r="AL22" i="11"/>
  <c r="V22" i="11"/>
  <c r="F22" i="11"/>
  <c r="BA22" i="11"/>
  <c r="AK22" i="11"/>
  <c r="U22" i="11"/>
  <c r="E22" i="11"/>
  <c r="AZ22" i="11"/>
  <c r="AJ22" i="11"/>
  <c r="T22" i="11"/>
  <c r="D22" i="11"/>
  <c r="AY22" i="11"/>
  <c r="AI22" i="11"/>
  <c r="S22" i="11"/>
  <c r="C22" i="11"/>
  <c r="AX22" i="11"/>
  <c r="AH22" i="11"/>
  <c r="R22" i="11"/>
  <c r="B22" i="11"/>
  <c r="BF21" i="10"/>
  <c r="AP21" i="10"/>
  <c r="Z21" i="10"/>
  <c r="J21" i="10"/>
  <c r="BE21" i="10"/>
  <c r="AO21" i="10"/>
  <c r="Y21" i="10"/>
  <c r="I21" i="10"/>
  <c r="A22" i="10"/>
  <c r="AN22" i="10" s="1"/>
  <c r="BD21" i="10"/>
  <c r="X21" i="10"/>
  <c r="H21" i="10"/>
  <c r="BC21" i="10"/>
  <c r="AM21" i="10"/>
  <c r="W21" i="10"/>
  <c r="G21" i="10"/>
  <c r="BB21" i="10"/>
  <c r="AL21" i="10"/>
  <c r="V21" i="10"/>
  <c r="F21" i="10"/>
  <c r="BA21" i="10"/>
  <c r="AK21" i="10"/>
  <c r="U21" i="10"/>
  <c r="E21" i="10"/>
  <c r="AZ21" i="10"/>
  <c r="AJ21" i="10"/>
  <c r="T21" i="10"/>
  <c r="D21" i="10"/>
  <c r="AY21" i="10"/>
  <c r="AI21" i="10"/>
  <c r="S21" i="10"/>
  <c r="C21" i="10"/>
  <c r="AX21" i="10"/>
  <c r="AH21" i="10"/>
  <c r="R21" i="10"/>
  <c r="B21" i="10"/>
  <c r="AV21" i="10"/>
  <c r="AF21" i="10"/>
  <c r="P21" i="10"/>
  <c r="AT21" i="10"/>
  <c r="AD21" i="10"/>
  <c r="N21" i="10"/>
  <c r="BI21" i="10"/>
  <c r="AS21" i="10"/>
  <c r="AC21" i="10"/>
  <c r="M21" i="10"/>
  <c r="BH21" i="10"/>
  <c r="AR21" i="10"/>
  <c r="AB21" i="10"/>
  <c r="L21" i="10"/>
  <c r="Q21" i="10"/>
  <c r="O21" i="10"/>
  <c r="AA21" i="10"/>
  <c r="K21" i="10"/>
  <c r="AG21" i="10"/>
  <c r="AE21" i="10"/>
  <c r="BG21" i="10"/>
  <c r="AW21" i="10"/>
  <c r="AU21" i="10"/>
  <c r="AQ21" i="10"/>
  <c r="BA22" i="13" l="1"/>
  <c r="AK22" i="13"/>
  <c r="U22" i="13"/>
  <c r="E22" i="13"/>
  <c r="AZ22" i="13"/>
  <c r="AJ22" i="13"/>
  <c r="T22" i="13"/>
  <c r="AY22" i="13"/>
  <c r="AI22" i="13"/>
  <c r="S22" i="13"/>
  <c r="C22" i="13"/>
  <c r="AX22" i="13"/>
  <c r="AH22" i="13"/>
  <c r="R22" i="13"/>
  <c r="B22" i="13"/>
  <c r="AW22" i="13"/>
  <c r="AG22" i="13"/>
  <c r="Q22" i="13"/>
  <c r="AV22" i="13"/>
  <c r="AF22" i="13"/>
  <c r="P22" i="13"/>
  <c r="AU22" i="13"/>
  <c r="AE22" i="13"/>
  <c r="O22" i="13"/>
  <c r="AT22" i="13"/>
  <c r="AD22" i="13"/>
  <c r="N22" i="13"/>
  <c r="AS22" i="13"/>
  <c r="AC22" i="13"/>
  <c r="M22" i="13"/>
  <c r="AR22" i="13"/>
  <c r="AB22" i="13"/>
  <c r="L22" i="13"/>
  <c r="AP22" i="13"/>
  <c r="Z22" i="13"/>
  <c r="J22" i="13"/>
  <c r="AO22" i="13"/>
  <c r="Y22" i="13"/>
  <c r="I22" i="13"/>
  <c r="A23" i="13"/>
  <c r="AN22" i="13"/>
  <c r="X22" i="13"/>
  <c r="H22" i="13"/>
  <c r="BC22" i="13"/>
  <c r="BB22" i="13"/>
  <c r="AQ22" i="13"/>
  <c r="AM22" i="13"/>
  <c r="AL22" i="13"/>
  <c r="AA22" i="13"/>
  <c r="W22" i="13"/>
  <c r="V22" i="13"/>
  <c r="K22" i="13"/>
  <c r="G22" i="13"/>
  <c r="F22" i="13"/>
  <c r="BF23" i="11"/>
  <c r="AP23" i="11"/>
  <c r="Z23" i="11"/>
  <c r="J23" i="11"/>
  <c r="BE23" i="11"/>
  <c r="AO23" i="11"/>
  <c r="Y23" i="11"/>
  <c r="I23" i="11"/>
  <c r="A24" i="11"/>
  <c r="BD23" i="11"/>
  <c r="AN23" i="11"/>
  <c r="X23" i="11"/>
  <c r="H23" i="11"/>
  <c r="BC23" i="11"/>
  <c r="AM23" i="11"/>
  <c r="W23" i="11"/>
  <c r="G23" i="11"/>
  <c r="BB23" i="11"/>
  <c r="AL23" i="11"/>
  <c r="V23" i="11"/>
  <c r="F23" i="11"/>
  <c r="BA23" i="11"/>
  <c r="AK23" i="11"/>
  <c r="U23" i="11"/>
  <c r="E23" i="11"/>
  <c r="AZ23" i="11"/>
  <c r="AJ23" i="11"/>
  <c r="T23" i="11"/>
  <c r="D23" i="11"/>
  <c r="AY23" i="11"/>
  <c r="AI23" i="11"/>
  <c r="S23" i="11"/>
  <c r="C23" i="11"/>
  <c r="AX23" i="11"/>
  <c r="AH23" i="11"/>
  <c r="R23" i="11"/>
  <c r="B23" i="11"/>
  <c r="AW23" i="11"/>
  <c r="AG23" i="11"/>
  <c r="Q23" i="11"/>
  <c r="AV23" i="11"/>
  <c r="AF23" i="11"/>
  <c r="P23" i="11"/>
  <c r="AU23" i="11"/>
  <c r="AE23" i="11"/>
  <c r="O23" i="11"/>
  <c r="AT23" i="11"/>
  <c r="AD23" i="11"/>
  <c r="N23" i="11"/>
  <c r="BI23" i="11"/>
  <c r="AS23" i="11"/>
  <c r="AC23" i="11"/>
  <c r="M23" i="11"/>
  <c r="BH23" i="11"/>
  <c r="AR23" i="11"/>
  <c r="AB23" i="11"/>
  <c r="L23" i="11"/>
  <c r="BG23" i="11"/>
  <c r="AQ23" i="11"/>
  <c r="AA23" i="11"/>
  <c r="K23" i="11"/>
  <c r="AY22" i="10"/>
  <c r="AI22" i="10"/>
  <c r="S22" i="10"/>
  <c r="C22" i="10"/>
  <c r="AX22" i="10"/>
  <c r="AH22" i="10"/>
  <c r="R22" i="10"/>
  <c r="B22" i="10"/>
  <c r="AW22" i="10"/>
  <c r="AG22" i="10"/>
  <c r="Q22" i="10"/>
  <c r="AV22" i="10"/>
  <c r="AF22" i="10"/>
  <c r="P22" i="10"/>
  <c r="AU22" i="10"/>
  <c r="AE22" i="10"/>
  <c r="O22" i="10"/>
  <c r="AT22" i="10"/>
  <c r="AD22" i="10"/>
  <c r="N22" i="10"/>
  <c r="BI22" i="10"/>
  <c r="AS22" i="10"/>
  <c r="AC22" i="10"/>
  <c r="M22" i="10"/>
  <c r="BH22" i="10"/>
  <c r="AR22" i="10"/>
  <c r="AB22" i="10"/>
  <c r="L22" i="10"/>
  <c r="BG22" i="10"/>
  <c r="AQ22" i="10"/>
  <c r="AA22" i="10"/>
  <c r="K22" i="10"/>
  <c r="BE22" i="10"/>
  <c r="AO22" i="10"/>
  <c r="Y22" i="10"/>
  <c r="I22" i="10"/>
  <c r="BC22" i="10"/>
  <c r="AM22" i="10"/>
  <c r="W22" i="10"/>
  <c r="G22" i="10"/>
  <c r="BB22" i="10"/>
  <c r="AL22" i="10"/>
  <c r="V22" i="10"/>
  <c r="F22" i="10"/>
  <c r="BA22" i="10"/>
  <c r="AK22" i="10"/>
  <c r="U22" i="10"/>
  <c r="E22" i="10"/>
  <c r="AJ22" i="10"/>
  <c r="Z22" i="10"/>
  <c r="X22" i="10"/>
  <c r="T22" i="10"/>
  <c r="J22" i="10"/>
  <c r="H22" i="10"/>
  <c r="AZ22" i="10"/>
  <c r="D22" i="10"/>
  <c r="A23" i="10"/>
  <c r="AN23" i="10" s="1"/>
  <c r="BF22" i="10"/>
  <c r="AP22" i="10"/>
  <c r="BD22" i="10"/>
  <c r="AT23" i="13" l="1"/>
  <c r="AD23" i="13"/>
  <c r="N23" i="13"/>
  <c r="AS23" i="13"/>
  <c r="AC23" i="13"/>
  <c r="M23" i="13"/>
  <c r="AR23" i="13"/>
  <c r="AB23" i="13"/>
  <c r="L23" i="13"/>
  <c r="AQ23" i="13"/>
  <c r="AA23" i="13"/>
  <c r="K23" i="13"/>
  <c r="AP23" i="13"/>
  <c r="Z23" i="13"/>
  <c r="J23" i="13"/>
  <c r="AO23" i="13"/>
  <c r="Y23" i="13"/>
  <c r="I23" i="13"/>
  <c r="AN23" i="13"/>
  <c r="X23" i="13"/>
  <c r="H23" i="13"/>
  <c r="A24" i="13"/>
  <c r="BC23" i="13"/>
  <c r="AM23" i="13"/>
  <c r="W23" i="13"/>
  <c r="G23" i="13"/>
  <c r="BB23" i="13"/>
  <c r="AL23" i="13"/>
  <c r="V23" i="13"/>
  <c r="F23" i="13"/>
  <c r="BA23" i="13"/>
  <c r="AK23" i="13"/>
  <c r="U23" i="13"/>
  <c r="E23" i="13"/>
  <c r="AY23" i="13"/>
  <c r="AI23" i="13"/>
  <c r="S23" i="13"/>
  <c r="C23" i="13"/>
  <c r="AX23" i="13"/>
  <c r="AH23" i="13"/>
  <c r="R23" i="13"/>
  <c r="B23" i="13"/>
  <c r="AW23" i="13"/>
  <c r="AG23" i="13"/>
  <c r="Q23" i="13"/>
  <c r="AZ23" i="13"/>
  <c r="AV23" i="13"/>
  <c r="AU23" i="13"/>
  <c r="AJ23" i="13"/>
  <c r="AF23" i="13"/>
  <c r="AE23" i="13"/>
  <c r="T23" i="13"/>
  <c r="P23" i="13"/>
  <c r="O23" i="13"/>
  <c r="AY24" i="11"/>
  <c r="AI24" i="11"/>
  <c r="S24" i="11"/>
  <c r="C24" i="11"/>
  <c r="AX24" i="11"/>
  <c r="AH24" i="11"/>
  <c r="R24" i="11"/>
  <c r="B24" i="11"/>
  <c r="AW24" i="11"/>
  <c r="AG24" i="11"/>
  <c r="Q24" i="11"/>
  <c r="AV24" i="11"/>
  <c r="AF24" i="11"/>
  <c r="P24" i="11"/>
  <c r="AU24" i="11"/>
  <c r="AE24" i="11"/>
  <c r="O24" i="11"/>
  <c r="AT24" i="11"/>
  <c r="AD24" i="11"/>
  <c r="N24" i="11"/>
  <c r="BI24" i="11"/>
  <c r="AS24" i="11"/>
  <c r="AC24" i="11"/>
  <c r="M24" i="11"/>
  <c r="BH24" i="11"/>
  <c r="AR24" i="11"/>
  <c r="AB24" i="11"/>
  <c r="L24" i="11"/>
  <c r="BG24" i="11"/>
  <c r="AQ24" i="11"/>
  <c r="AA24" i="11"/>
  <c r="K24" i="11"/>
  <c r="BF24" i="11"/>
  <c r="AP24" i="11"/>
  <c r="Z24" i="11"/>
  <c r="J24" i="11"/>
  <c r="BE24" i="11"/>
  <c r="AO24" i="11"/>
  <c r="Y24" i="11"/>
  <c r="I24" i="11"/>
  <c r="A25" i="11"/>
  <c r="BD24" i="11"/>
  <c r="AN24" i="11"/>
  <c r="X24" i="11"/>
  <c r="H24" i="11"/>
  <c r="BC24" i="11"/>
  <c r="AM24" i="11"/>
  <c r="W24" i="11"/>
  <c r="G24" i="11"/>
  <c r="BB24" i="11"/>
  <c r="AL24" i="11"/>
  <c r="V24" i="11"/>
  <c r="F24" i="11"/>
  <c r="BA24" i="11"/>
  <c r="AK24" i="11"/>
  <c r="U24" i="11"/>
  <c r="E24" i="11"/>
  <c r="AZ24" i="11"/>
  <c r="T24" i="11"/>
  <c r="AJ24" i="11"/>
  <c r="D24" i="11"/>
  <c r="AV23" i="10"/>
  <c r="BC23" i="10"/>
  <c r="AM23" i="10"/>
  <c r="AS23" i="10"/>
  <c r="AB23" i="10"/>
  <c r="L23" i="10"/>
  <c r="AR23" i="10"/>
  <c r="AA23" i="10"/>
  <c r="K23" i="10"/>
  <c r="BI23" i="10"/>
  <c r="AQ23" i="10"/>
  <c r="Z23" i="10"/>
  <c r="J23" i="10"/>
  <c r="BH23" i="10"/>
  <c r="AP23" i="10"/>
  <c r="Y23" i="10"/>
  <c r="I23" i="10"/>
  <c r="BG23" i="10"/>
  <c r="AO23" i="10"/>
  <c r="X23" i="10"/>
  <c r="H23" i="10"/>
  <c r="BF23" i="10"/>
  <c r="W23" i="10"/>
  <c r="G23" i="10"/>
  <c r="BE23" i="10"/>
  <c r="AL23" i="10"/>
  <c r="V23" i="10"/>
  <c r="F23" i="10"/>
  <c r="BD23" i="10"/>
  <c r="AK23" i="10"/>
  <c r="U23" i="10"/>
  <c r="E23" i="10"/>
  <c r="BB23" i="10"/>
  <c r="AJ23" i="10"/>
  <c r="T23" i="10"/>
  <c r="D23" i="10"/>
  <c r="AZ23" i="10"/>
  <c r="AH23" i="10"/>
  <c r="R23" i="10"/>
  <c r="B23" i="10"/>
  <c r="AX23" i="10"/>
  <c r="AF23" i="10"/>
  <c r="P23" i="10"/>
  <c r="AW23" i="10"/>
  <c r="AE23" i="10"/>
  <c r="O23" i="10"/>
  <c r="AU23" i="10"/>
  <c r="AD23" i="10"/>
  <c r="N23" i="10"/>
  <c r="AY23" i="10"/>
  <c r="AT23" i="10"/>
  <c r="AI23" i="10"/>
  <c r="AG23" i="10"/>
  <c r="BA23" i="10"/>
  <c r="AC23" i="10"/>
  <c r="S23" i="10"/>
  <c r="Q23" i="10"/>
  <c r="M23" i="10"/>
  <c r="C23" i="10"/>
  <c r="A24" i="10"/>
  <c r="AN24" i="10" s="1"/>
  <c r="AW24" i="13" l="1"/>
  <c r="AG24" i="13"/>
  <c r="Q24" i="13"/>
  <c r="AU24" i="13"/>
  <c r="AE24" i="13"/>
  <c r="O24" i="13"/>
  <c r="AR24" i="13"/>
  <c r="Z24" i="13"/>
  <c r="H24" i="13"/>
  <c r="AQ24" i="13"/>
  <c r="Y24" i="13"/>
  <c r="G24" i="13"/>
  <c r="AP24" i="13"/>
  <c r="X24" i="13"/>
  <c r="F24" i="13"/>
  <c r="AO24" i="13"/>
  <c r="W24" i="13"/>
  <c r="E24" i="13"/>
  <c r="AN24" i="13"/>
  <c r="V24" i="13"/>
  <c r="AM24" i="13"/>
  <c r="U24" i="13"/>
  <c r="C24" i="13"/>
  <c r="AL24" i="13"/>
  <c r="T24" i="13"/>
  <c r="B24" i="13"/>
  <c r="BC24" i="13"/>
  <c r="AK24" i="13"/>
  <c r="S24" i="13"/>
  <c r="A25" i="13"/>
  <c r="BB24" i="13"/>
  <c r="AJ24" i="13"/>
  <c r="R24" i="13"/>
  <c r="BA24" i="13"/>
  <c r="AI24" i="13"/>
  <c r="P24" i="13"/>
  <c r="AY24" i="13"/>
  <c r="AF24" i="13"/>
  <c r="M24" i="13"/>
  <c r="AX24" i="13"/>
  <c r="AD24" i="13"/>
  <c r="L24" i="13"/>
  <c r="AV24" i="13"/>
  <c r="AC24" i="13"/>
  <c r="K24" i="13"/>
  <c r="J24" i="13"/>
  <c r="I24" i="13"/>
  <c r="N24" i="13"/>
  <c r="AZ24" i="13"/>
  <c r="AT24" i="13"/>
  <c r="AS24" i="13"/>
  <c r="AH24" i="13"/>
  <c r="AB24" i="13"/>
  <c r="AA24" i="13"/>
  <c r="BH25" i="11"/>
  <c r="AR25" i="11"/>
  <c r="AB25" i="11"/>
  <c r="L25" i="11"/>
  <c r="BG25" i="11"/>
  <c r="AQ25" i="11"/>
  <c r="AA25" i="11"/>
  <c r="K25" i="11"/>
  <c r="BF25" i="11"/>
  <c r="AP25" i="11"/>
  <c r="Z25" i="11"/>
  <c r="J25" i="11"/>
  <c r="BE25" i="11"/>
  <c r="AO25" i="11"/>
  <c r="Y25" i="11"/>
  <c r="I25" i="11"/>
  <c r="A26" i="11"/>
  <c r="BD25" i="11"/>
  <c r="AN25" i="11"/>
  <c r="X25" i="11"/>
  <c r="H25" i="11"/>
  <c r="BC25" i="11"/>
  <c r="AM25" i="11"/>
  <c r="W25" i="11"/>
  <c r="G25" i="11"/>
  <c r="BB25" i="11"/>
  <c r="AL25" i="11"/>
  <c r="V25" i="11"/>
  <c r="F25" i="11"/>
  <c r="BA25" i="11"/>
  <c r="AK25" i="11"/>
  <c r="U25" i="11"/>
  <c r="E25" i="11"/>
  <c r="AZ25" i="11"/>
  <c r="AJ25" i="11"/>
  <c r="T25" i="11"/>
  <c r="D25" i="11"/>
  <c r="AY25" i="11"/>
  <c r="AI25" i="11"/>
  <c r="S25" i="11"/>
  <c r="C25" i="11"/>
  <c r="AX25" i="11"/>
  <c r="AH25" i="11"/>
  <c r="R25" i="11"/>
  <c r="B25" i="11"/>
  <c r="AW25" i="11"/>
  <c r="AG25" i="11"/>
  <c r="Q25" i="11"/>
  <c r="AV25" i="11"/>
  <c r="AF25" i="11"/>
  <c r="P25" i="11"/>
  <c r="AU25" i="11"/>
  <c r="AE25" i="11"/>
  <c r="O25" i="11"/>
  <c r="AT25" i="11"/>
  <c r="AD25" i="11"/>
  <c r="N25" i="11"/>
  <c r="BI25" i="11"/>
  <c r="AS25" i="11"/>
  <c r="AC25" i="11"/>
  <c r="M25" i="11"/>
  <c r="BE24" i="10"/>
  <c r="AO24" i="10"/>
  <c r="Y24" i="10"/>
  <c r="I24" i="10"/>
  <c r="AV24" i="10"/>
  <c r="AF24" i="10"/>
  <c r="P24" i="10"/>
  <c r="AU24" i="10"/>
  <c r="AC24" i="10"/>
  <c r="K24" i="10"/>
  <c r="AT24" i="10"/>
  <c r="AB24" i="10"/>
  <c r="J24" i="10"/>
  <c r="AS24" i="10"/>
  <c r="AA24" i="10"/>
  <c r="H24" i="10"/>
  <c r="AR24" i="10"/>
  <c r="Z24" i="10"/>
  <c r="G24" i="10"/>
  <c r="BI24" i="10"/>
  <c r="AQ24" i="10"/>
  <c r="X24" i="10"/>
  <c r="F24" i="10"/>
  <c r="BH24" i="10"/>
  <c r="AP24" i="10"/>
  <c r="W24" i="10"/>
  <c r="E24" i="10"/>
  <c r="BG24" i="10"/>
  <c r="V24" i="10"/>
  <c r="D24" i="10"/>
  <c r="BF24" i="10"/>
  <c r="AM24" i="10"/>
  <c r="U24" i="10"/>
  <c r="C24" i="10"/>
  <c r="BD24" i="10"/>
  <c r="AL24" i="10"/>
  <c r="T24" i="10"/>
  <c r="B24" i="10"/>
  <c r="BC24" i="10"/>
  <c r="A25" i="10"/>
  <c r="AN25" i="10" s="1"/>
  <c r="BB24" i="10"/>
  <c r="AJ24" i="10"/>
  <c r="R24" i="10"/>
  <c r="AZ24" i="10"/>
  <c r="AH24" i="10"/>
  <c r="O24" i="10"/>
  <c r="AY24" i="10"/>
  <c r="AG24" i="10"/>
  <c r="N24" i="10"/>
  <c r="AX24" i="10"/>
  <c r="AE24" i="10"/>
  <c r="M24" i="10"/>
  <c r="BA24" i="10"/>
  <c r="AW24" i="10"/>
  <c r="AK24" i="10"/>
  <c r="AI24" i="10"/>
  <c r="AD24" i="10"/>
  <c r="S24" i="10"/>
  <c r="Q24" i="10"/>
  <c r="L24" i="10"/>
  <c r="AR25" i="13" l="1"/>
  <c r="AP25" i="13"/>
  <c r="Z25" i="13"/>
  <c r="J25" i="13"/>
  <c r="A26" i="13"/>
  <c r="AN25" i="13"/>
  <c r="X25" i="13"/>
  <c r="H25" i="13"/>
  <c r="BA25" i="13"/>
  <c r="AZ25" i="13"/>
  <c r="AV25" i="13"/>
  <c r="AW25" i="13"/>
  <c r="AC25" i="13"/>
  <c r="K25" i="13"/>
  <c r="AU25" i="13"/>
  <c r="AB25" i="13"/>
  <c r="I25" i="13"/>
  <c r="AT25" i="13"/>
  <c r="AA25" i="13"/>
  <c r="G25" i="13"/>
  <c r="AS25" i="13"/>
  <c r="Y25" i="13"/>
  <c r="F25" i="13"/>
  <c r="AQ25" i="13"/>
  <c r="W25" i="13"/>
  <c r="E25" i="13"/>
  <c r="AO25" i="13"/>
  <c r="V25" i="13"/>
  <c r="AM25" i="13"/>
  <c r="U25" i="13"/>
  <c r="C25" i="13"/>
  <c r="AL25" i="13"/>
  <c r="T25" i="13"/>
  <c r="B25" i="13"/>
  <c r="AK25" i="13"/>
  <c r="S25" i="13"/>
  <c r="AJ25" i="13"/>
  <c r="R25" i="13"/>
  <c r="AH25" i="13"/>
  <c r="P25" i="13"/>
  <c r="BC25" i="13"/>
  <c r="AG25" i="13"/>
  <c r="O25" i="13"/>
  <c r="BB25" i="13"/>
  <c r="AF25" i="13"/>
  <c r="N25" i="13"/>
  <c r="AI25" i="13"/>
  <c r="AX25" i="13"/>
  <c r="AE25" i="13"/>
  <c r="AD25" i="13"/>
  <c r="Q25" i="13"/>
  <c r="M25" i="13"/>
  <c r="L25" i="13"/>
  <c r="AY25" i="13"/>
  <c r="BA26" i="11"/>
  <c r="AK26" i="11"/>
  <c r="U26" i="11"/>
  <c r="E26" i="11"/>
  <c r="AZ26" i="11"/>
  <c r="AJ26" i="11"/>
  <c r="T26" i="11"/>
  <c r="D26" i="11"/>
  <c r="AY26" i="11"/>
  <c r="AI26" i="11"/>
  <c r="S26" i="11"/>
  <c r="C26" i="11"/>
  <c r="AX26" i="11"/>
  <c r="AH26" i="11"/>
  <c r="R26" i="11"/>
  <c r="B26" i="11"/>
  <c r="AW26" i="11"/>
  <c r="AG26" i="11"/>
  <c r="Q26" i="11"/>
  <c r="AV26" i="11"/>
  <c r="AF26" i="11"/>
  <c r="P26" i="11"/>
  <c r="AU26" i="11"/>
  <c r="AE26" i="11"/>
  <c r="O26" i="11"/>
  <c r="AT26" i="11"/>
  <c r="AD26" i="11"/>
  <c r="N26" i="11"/>
  <c r="BI26" i="11"/>
  <c r="AS26" i="11"/>
  <c r="AC26" i="11"/>
  <c r="M26" i="11"/>
  <c r="BH26" i="11"/>
  <c r="AR26" i="11"/>
  <c r="AB26" i="11"/>
  <c r="L26" i="11"/>
  <c r="BG26" i="11"/>
  <c r="AQ26" i="11"/>
  <c r="AA26" i="11"/>
  <c r="K26" i="11"/>
  <c r="BF26" i="11"/>
  <c r="AP26" i="11"/>
  <c r="Z26" i="11"/>
  <c r="J26" i="11"/>
  <c r="BE26" i="11"/>
  <c r="AO26" i="11"/>
  <c r="Y26" i="11"/>
  <c r="I26" i="11"/>
  <c r="A27" i="11"/>
  <c r="BD26" i="11"/>
  <c r="AN26" i="11"/>
  <c r="X26" i="11"/>
  <c r="H26" i="11"/>
  <c r="BC26" i="11"/>
  <c r="AM26" i="11"/>
  <c r="W26" i="11"/>
  <c r="G26" i="11"/>
  <c r="V26" i="11"/>
  <c r="F26" i="11"/>
  <c r="AL26" i="11"/>
  <c r="BB26" i="11"/>
  <c r="AY25" i="10"/>
  <c r="AI25" i="10"/>
  <c r="S25" i="10"/>
  <c r="AX25" i="10"/>
  <c r="AH25" i="10"/>
  <c r="R25" i="10"/>
  <c r="B25" i="10"/>
  <c r="BI25" i="10"/>
  <c r="AS25" i="10"/>
  <c r="AC25" i="10"/>
  <c r="BH25" i="10"/>
  <c r="AR25" i="10"/>
  <c r="BF25" i="10"/>
  <c r="AP25" i="10"/>
  <c r="BE25" i="10"/>
  <c r="AO25" i="10"/>
  <c r="Y25" i="10"/>
  <c r="I25" i="10"/>
  <c r="BG25" i="10"/>
  <c r="AG25" i="10"/>
  <c r="M25" i="10"/>
  <c r="BD25" i="10"/>
  <c r="AF25" i="10"/>
  <c r="L25" i="10"/>
  <c r="BC25" i="10"/>
  <c r="AE25" i="10"/>
  <c r="K25" i="10"/>
  <c r="BB25" i="10"/>
  <c r="AD25" i="10"/>
  <c r="J25" i="10"/>
  <c r="BA25" i="10"/>
  <c r="AB25" i="10"/>
  <c r="H25" i="10"/>
  <c r="AZ25" i="10"/>
  <c r="AA25" i="10"/>
  <c r="G25" i="10"/>
  <c r="AW25" i="10"/>
  <c r="Z25" i="10"/>
  <c r="F25" i="10"/>
  <c r="A26" i="10"/>
  <c r="AN26" i="10" s="1"/>
  <c r="AV25" i="10"/>
  <c r="X25" i="10"/>
  <c r="E25" i="10"/>
  <c r="AU25" i="10"/>
  <c r="W25" i="10"/>
  <c r="D25" i="10"/>
  <c r="AT25" i="10"/>
  <c r="V25" i="10"/>
  <c r="C25" i="10"/>
  <c r="AQ25" i="10"/>
  <c r="U25" i="10"/>
  <c r="T25" i="10"/>
  <c r="AM25" i="10"/>
  <c r="Q25" i="10"/>
  <c r="AL25" i="10"/>
  <c r="P25" i="10"/>
  <c r="AK25" i="10"/>
  <c r="O25" i="10"/>
  <c r="AJ25" i="10"/>
  <c r="N25" i="10"/>
  <c r="BA26" i="13" l="1"/>
  <c r="AK26" i="13"/>
  <c r="U26" i="13"/>
  <c r="E26" i="13"/>
  <c r="AY26" i="13"/>
  <c r="AI26" i="13"/>
  <c r="S26" i="13"/>
  <c r="C26" i="13"/>
  <c r="AW26" i="13"/>
  <c r="AG26" i="13"/>
  <c r="Q26" i="13"/>
  <c r="AV26" i="13"/>
  <c r="AF26" i="13"/>
  <c r="P26" i="13"/>
  <c r="AU26" i="13"/>
  <c r="AE26" i="13"/>
  <c r="O26" i="13"/>
  <c r="AT26" i="13"/>
  <c r="AD26" i="13"/>
  <c r="N26" i="13"/>
  <c r="AS26" i="13"/>
  <c r="AC26" i="13"/>
  <c r="M26" i="13"/>
  <c r="AO26" i="13"/>
  <c r="Y26" i="13"/>
  <c r="I26" i="13"/>
  <c r="AM26" i="13"/>
  <c r="G26" i="13"/>
  <c r="AL26" i="13"/>
  <c r="F26" i="13"/>
  <c r="AJ26" i="13"/>
  <c r="AH26" i="13"/>
  <c r="B26" i="13"/>
  <c r="AB26" i="13"/>
  <c r="AA26" i="13"/>
  <c r="Z26" i="13"/>
  <c r="X26" i="13"/>
  <c r="BC26" i="13"/>
  <c r="W26" i="13"/>
  <c r="BB26" i="13"/>
  <c r="V26" i="13"/>
  <c r="AX26" i="13"/>
  <c r="R26" i="13"/>
  <c r="AR26" i="13"/>
  <c r="L26" i="13"/>
  <c r="AQ26" i="13"/>
  <c r="K26" i="13"/>
  <c r="A27" i="13"/>
  <c r="AZ26" i="13"/>
  <c r="AP26" i="13"/>
  <c r="AN26" i="13"/>
  <c r="T26" i="13"/>
  <c r="J26" i="13"/>
  <c r="H26" i="13"/>
  <c r="AT27" i="11"/>
  <c r="AD27" i="11"/>
  <c r="N27" i="11"/>
  <c r="BI27" i="11"/>
  <c r="AS27" i="11"/>
  <c r="AC27" i="11"/>
  <c r="M27" i="11"/>
  <c r="BH27" i="11"/>
  <c r="AR27" i="11"/>
  <c r="AB27" i="11"/>
  <c r="L27" i="11"/>
  <c r="BG27" i="11"/>
  <c r="AQ27" i="11"/>
  <c r="AA27" i="11"/>
  <c r="K27" i="11"/>
  <c r="BF27" i="11"/>
  <c r="AP27" i="11"/>
  <c r="Z27" i="11"/>
  <c r="J27" i="11"/>
  <c r="BE27" i="11"/>
  <c r="AO27" i="11"/>
  <c r="Y27" i="11"/>
  <c r="I27" i="11"/>
  <c r="A28" i="11"/>
  <c r="BD27" i="11"/>
  <c r="AN27" i="11"/>
  <c r="X27" i="11"/>
  <c r="H27" i="11"/>
  <c r="BC27" i="11"/>
  <c r="AM27" i="11"/>
  <c r="W27" i="11"/>
  <c r="G27" i="11"/>
  <c r="BB27" i="11"/>
  <c r="AL27" i="11"/>
  <c r="V27" i="11"/>
  <c r="F27" i="11"/>
  <c r="BA27" i="11"/>
  <c r="AK27" i="11"/>
  <c r="U27" i="11"/>
  <c r="E27" i="11"/>
  <c r="AZ27" i="11"/>
  <c r="AJ27" i="11"/>
  <c r="T27" i="11"/>
  <c r="D27" i="11"/>
  <c r="AY27" i="11"/>
  <c r="AI27" i="11"/>
  <c r="S27" i="11"/>
  <c r="C27" i="11"/>
  <c r="AX27" i="11"/>
  <c r="AH27" i="11"/>
  <c r="R27" i="11"/>
  <c r="B27" i="11"/>
  <c r="AW27" i="11"/>
  <c r="AG27" i="11"/>
  <c r="Q27" i="11"/>
  <c r="AV27" i="11"/>
  <c r="AF27" i="11"/>
  <c r="P27" i="11"/>
  <c r="AU27" i="11"/>
  <c r="AE27" i="11"/>
  <c r="O27" i="11"/>
  <c r="BH26" i="10"/>
  <c r="AR26" i="10"/>
  <c r="AB26" i="10"/>
  <c r="L26" i="10"/>
  <c r="BG26" i="10"/>
  <c r="AQ26" i="10"/>
  <c r="AA26" i="10"/>
  <c r="K26" i="10"/>
  <c r="BB26" i="10"/>
  <c r="AL26" i="10"/>
  <c r="V26" i="10"/>
  <c r="F26" i="10"/>
  <c r="BA26" i="10"/>
  <c r="AK26" i="10"/>
  <c r="U26" i="10"/>
  <c r="E26" i="10"/>
  <c r="AY26" i="10"/>
  <c r="AI26" i="10"/>
  <c r="S26" i="10"/>
  <c r="C26" i="10"/>
  <c r="AX26" i="10"/>
  <c r="AH26" i="10"/>
  <c r="R26" i="10"/>
  <c r="B26" i="10"/>
  <c r="N26" i="10"/>
  <c r="AM26" i="10"/>
  <c r="M26" i="10"/>
  <c r="AJ26" i="10"/>
  <c r="J26" i="10"/>
  <c r="BI26" i="10"/>
  <c r="AG26" i="10"/>
  <c r="I26" i="10"/>
  <c r="BF26" i="10"/>
  <c r="AF26" i="10"/>
  <c r="H26" i="10"/>
  <c r="BE26" i="10"/>
  <c r="AE26" i="10"/>
  <c r="G26" i="10"/>
  <c r="BD26" i="10"/>
  <c r="AD26" i="10"/>
  <c r="D26" i="10"/>
  <c r="BC26" i="10"/>
  <c r="AC26" i="10"/>
  <c r="AZ26" i="10"/>
  <c r="Z26" i="10"/>
  <c r="AW26" i="10"/>
  <c r="Y26" i="10"/>
  <c r="AV26" i="10"/>
  <c r="X26" i="10"/>
  <c r="AU26" i="10"/>
  <c r="W26" i="10"/>
  <c r="A27" i="10"/>
  <c r="AN27" i="10" s="1"/>
  <c r="AT26" i="10"/>
  <c r="T26" i="10"/>
  <c r="AS26" i="10"/>
  <c r="Q26" i="10"/>
  <c r="AP26" i="10"/>
  <c r="P26" i="10"/>
  <c r="AO26" i="10"/>
  <c r="O26" i="10"/>
  <c r="AT27" i="13" l="1"/>
  <c r="AD27" i="13"/>
  <c r="N27" i="13"/>
  <c r="AR27" i="13"/>
  <c r="AB27" i="13"/>
  <c r="L27" i="13"/>
  <c r="AP27" i="13"/>
  <c r="Z27" i="13"/>
  <c r="J27" i="13"/>
  <c r="AO27" i="13"/>
  <c r="Y27" i="13"/>
  <c r="I27" i="13"/>
  <c r="A28" i="13"/>
  <c r="AN27" i="13"/>
  <c r="X27" i="13"/>
  <c r="H27" i="13"/>
  <c r="BC27" i="13"/>
  <c r="AM27" i="13"/>
  <c r="W27" i="13"/>
  <c r="G27" i="13"/>
  <c r="BB27" i="13"/>
  <c r="AL27" i="13"/>
  <c r="V27" i="13"/>
  <c r="F27" i="13"/>
  <c r="AX27" i="13"/>
  <c r="AH27" i="13"/>
  <c r="R27" i="13"/>
  <c r="B27" i="13"/>
  <c r="AF27" i="13"/>
  <c r="AE27" i="13"/>
  <c r="AC27" i="13"/>
  <c r="AA27" i="13"/>
  <c r="BA27" i="13"/>
  <c r="U27" i="13"/>
  <c r="AZ27" i="13"/>
  <c r="T27" i="13"/>
  <c r="AY27" i="13"/>
  <c r="S27" i="13"/>
  <c r="AW27" i="13"/>
  <c r="Q27" i="13"/>
  <c r="AV27" i="13"/>
  <c r="P27" i="13"/>
  <c r="AU27" i="13"/>
  <c r="O27" i="13"/>
  <c r="AQ27" i="13"/>
  <c r="K27" i="13"/>
  <c r="AK27" i="13"/>
  <c r="E27" i="13"/>
  <c r="AJ27" i="13"/>
  <c r="AS27" i="13"/>
  <c r="AI27" i="13"/>
  <c r="AG27" i="13"/>
  <c r="M27" i="13"/>
  <c r="C27" i="13"/>
  <c r="BC28" i="11"/>
  <c r="AM28" i="11"/>
  <c r="W28" i="11"/>
  <c r="G28" i="11"/>
  <c r="BB28" i="11"/>
  <c r="AL28" i="11"/>
  <c r="V28" i="11"/>
  <c r="F28" i="11"/>
  <c r="BA28" i="11"/>
  <c r="AK28" i="11"/>
  <c r="U28" i="11"/>
  <c r="E28" i="11"/>
  <c r="AZ28" i="11"/>
  <c r="AJ28" i="11"/>
  <c r="T28" i="11"/>
  <c r="D28" i="11"/>
  <c r="AY28" i="11"/>
  <c r="AI28" i="11"/>
  <c r="S28" i="11"/>
  <c r="C28" i="11"/>
  <c r="AX28" i="11"/>
  <c r="AH28" i="11"/>
  <c r="R28" i="11"/>
  <c r="B28" i="11"/>
  <c r="AW28" i="11"/>
  <c r="AG28" i="11"/>
  <c r="Q28" i="11"/>
  <c r="AV28" i="11"/>
  <c r="AF28" i="11"/>
  <c r="P28" i="11"/>
  <c r="AU28" i="11"/>
  <c r="AE28" i="11"/>
  <c r="O28" i="11"/>
  <c r="AT28" i="11"/>
  <c r="AD28" i="11"/>
  <c r="N28" i="11"/>
  <c r="BI28" i="11"/>
  <c r="AS28" i="11"/>
  <c r="AC28" i="11"/>
  <c r="M28" i="11"/>
  <c r="BH28" i="11"/>
  <c r="AR28" i="11"/>
  <c r="AB28" i="11"/>
  <c r="L28" i="11"/>
  <c r="BG28" i="11"/>
  <c r="AQ28" i="11"/>
  <c r="AA28" i="11"/>
  <c r="K28" i="11"/>
  <c r="BF28" i="11"/>
  <c r="AP28" i="11"/>
  <c r="Z28" i="11"/>
  <c r="J28" i="11"/>
  <c r="BE28" i="11"/>
  <c r="AO28" i="11"/>
  <c r="Y28" i="11"/>
  <c r="I28" i="11"/>
  <c r="A29" i="11"/>
  <c r="BD28" i="11"/>
  <c r="AN28" i="11"/>
  <c r="X28" i="11"/>
  <c r="H28" i="11"/>
  <c r="BA27" i="10"/>
  <c r="AK27" i="10"/>
  <c r="U27" i="10"/>
  <c r="E27" i="10"/>
  <c r="AZ27" i="10"/>
  <c r="AJ27" i="10"/>
  <c r="T27" i="10"/>
  <c r="D27" i="10"/>
  <c r="AU27" i="10"/>
  <c r="AE27" i="10"/>
  <c r="O27" i="10"/>
  <c r="AT27" i="10"/>
  <c r="AD27" i="10"/>
  <c r="N27" i="10"/>
  <c r="BH27" i="10"/>
  <c r="AR27" i="10"/>
  <c r="AB27" i="10"/>
  <c r="L27" i="10"/>
  <c r="BG27" i="10"/>
  <c r="AQ27" i="10"/>
  <c r="AA27" i="10"/>
  <c r="K27" i="10"/>
  <c r="BC27" i="10"/>
  <c r="AM27" i="10"/>
  <c r="W27" i="10"/>
  <c r="G27" i="10"/>
  <c r="AX27" i="10"/>
  <c r="V27" i="10"/>
  <c r="AW27" i="10"/>
  <c r="S27" i="10"/>
  <c r="AV27" i="10"/>
  <c r="R27" i="10"/>
  <c r="AS27" i="10"/>
  <c r="Q27" i="10"/>
  <c r="A28" i="10"/>
  <c r="AN28" i="10" s="1"/>
  <c r="AP27" i="10"/>
  <c r="P27" i="10"/>
  <c r="AO27" i="10"/>
  <c r="M27" i="10"/>
  <c r="J27" i="10"/>
  <c r="AL27" i="10"/>
  <c r="I27" i="10"/>
  <c r="AI27" i="10"/>
  <c r="H27" i="10"/>
  <c r="AH27" i="10"/>
  <c r="F27" i="10"/>
  <c r="BI27" i="10"/>
  <c r="AG27" i="10"/>
  <c r="C27" i="10"/>
  <c r="BF27" i="10"/>
  <c r="AF27" i="10"/>
  <c r="B27" i="10"/>
  <c r="BE27" i="10"/>
  <c r="AC27" i="10"/>
  <c r="BD27" i="10"/>
  <c r="Z27" i="10"/>
  <c r="BB27" i="10"/>
  <c r="Y27" i="10"/>
  <c r="AY27" i="10"/>
  <c r="X27" i="10"/>
  <c r="BC28" i="13" l="1"/>
  <c r="AM28" i="13"/>
  <c r="W28" i="13"/>
  <c r="G28" i="13"/>
  <c r="BA28" i="13"/>
  <c r="AK28" i="13"/>
  <c r="U28" i="13"/>
  <c r="E28" i="13"/>
  <c r="AY28" i="13"/>
  <c r="AI28" i="13"/>
  <c r="S28" i="13"/>
  <c r="C28" i="13"/>
  <c r="AX28" i="13"/>
  <c r="AH28" i="13"/>
  <c r="R28" i="13"/>
  <c r="B28" i="13"/>
  <c r="AW28" i="13"/>
  <c r="AG28" i="13"/>
  <c r="Q28" i="13"/>
  <c r="AV28" i="13"/>
  <c r="AF28" i="13"/>
  <c r="P28" i="13"/>
  <c r="AU28" i="13"/>
  <c r="AE28" i="13"/>
  <c r="O28" i="13"/>
  <c r="AT28" i="13"/>
  <c r="AD28" i="13"/>
  <c r="AQ28" i="13"/>
  <c r="AA28" i="13"/>
  <c r="K28" i="13"/>
  <c r="Y28" i="13"/>
  <c r="X28" i="13"/>
  <c r="V28" i="13"/>
  <c r="T28" i="13"/>
  <c r="BB28" i="13"/>
  <c r="N28" i="13"/>
  <c r="AZ28" i="13"/>
  <c r="M28" i="13"/>
  <c r="AS28" i="13"/>
  <c r="L28" i="13"/>
  <c r="AR28" i="13"/>
  <c r="J28" i="13"/>
  <c r="AP28" i="13"/>
  <c r="I28" i="13"/>
  <c r="AO28" i="13"/>
  <c r="H28" i="13"/>
  <c r="AL28" i="13"/>
  <c r="AJ28" i="13"/>
  <c r="A29" i="13"/>
  <c r="AC28" i="13"/>
  <c r="AN28" i="13"/>
  <c r="AB28" i="13"/>
  <c r="Z28" i="13"/>
  <c r="F28" i="13"/>
  <c r="AV29" i="11"/>
  <c r="AF29" i="11"/>
  <c r="P29" i="11"/>
  <c r="AU29" i="11"/>
  <c r="AE29" i="11"/>
  <c r="O29" i="11"/>
  <c r="AT29" i="11"/>
  <c r="AD29" i="11"/>
  <c r="N29" i="11"/>
  <c r="BI29" i="11"/>
  <c r="AS29" i="11"/>
  <c r="AC29" i="11"/>
  <c r="M29" i="11"/>
  <c r="BH29" i="11"/>
  <c r="AR29" i="11"/>
  <c r="AB29" i="11"/>
  <c r="L29" i="11"/>
  <c r="BG29" i="11"/>
  <c r="AQ29" i="11"/>
  <c r="AA29" i="11"/>
  <c r="K29" i="11"/>
  <c r="BF29" i="11"/>
  <c r="AP29" i="11"/>
  <c r="Z29" i="11"/>
  <c r="J29" i="11"/>
  <c r="BE29" i="11"/>
  <c r="AO29" i="11"/>
  <c r="Y29" i="11"/>
  <c r="I29" i="11"/>
  <c r="A30" i="11"/>
  <c r="BD29" i="11"/>
  <c r="AN29" i="11"/>
  <c r="X29" i="11"/>
  <c r="H29" i="11"/>
  <c r="BC29" i="11"/>
  <c r="AM29" i="11"/>
  <c r="W29" i="11"/>
  <c r="G29" i="11"/>
  <c r="BB29" i="11"/>
  <c r="AL29" i="11"/>
  <c r="V29" i="11"/>
  <c r="F29" i="11"/>
  <c r="BA29" i="11"/>
  <c r="AK29" i="11"/>
  <c r="U29" i="11"/>
  <c r="E29" i="11"/>
  <c r="AZ29" i="11"/>
  <c r="AJ29" i="11"/>
  <c r="T29" i="11"/>
  <c r="D29" i="11"/>
  <c r="AY29" i="11"/>
  <c r="AI29" i="11"/>
  <c r="S29" i="11"/>
  <c r="C29" i="11"/>
  <c r="AX29" i="11"/>
  <c r="AH29" i="11"/>
  <c r="R29" i="11"/>
  <c r="B29" i="11"/>
  <c r="AW29" i="11"/>
  <c r="AG29" i="11"/>
  <c r="Q29" i="11"/>
  <c r="AT28" i="10"/>
  <c r="AD28" i="10"/>
  <c r="N28" i="10"/>
  <c r="BI28" i="10"/>
  <c r="AS28" i="10"/>
  <c r="AC28" i="10"/>
  <c r="M28" i="10"/>
  <c r="A29" i="10"/>
  <c r="AN29" i="10" s="1"/>
  <c r="BD28" i="10"/>
  <c r="X28" i="10"/>
  <c r="H28" i="10"/>
  <c r="BC28" i="10"/>
  <c r="AM28" i="10"/>
  <c r="W28" i="10"/>
  <c r="G28" i="10"/>
  <c r="BA28" i="10"/>
  <c r="AK28" i="10"/>
  <c r="U28" i="10"/>
  <c r="E28" i="10"/>
  <c r="AZ28" i="10"/>
  <c r="AJ28" i="10"/>
  <c r="T28" i="10"/>
  <c r="D28" i="10"/>
  <c r="AV28" i="10"/>
  <c r="AF28" i="10"/>
  <c r="P28" i="10"/>
  <c r="AI28" i="10"/>
  <c r="I28" i="10"/>
  <c r="AH28" i="10"/>
  <c r="F28" i="10"/>
  <c r="BH28" i="10"/>
  <c r="AG28" i="10"/>
  <c r="C28" i="10"/>
  <c r="BG28" i="10"/>
  <c r="AE28" i="10"/>
  <c r="B28" i="10"/>
  <c r="BF28" i="10"/>
  <c r="AB28" i="10"/>
  <c r="BE28" i="10"/>
  <c r="AA28" i="10"/>
  <c r="BB28" i="10"/>
  <c r="Z28" i="10"/>
  <c r="AY28" i="10"/>
  <c r="Y28" i="10"/>
  <c r="AX28" i="10"/>
  <c r="V28" i="10"/>
  <c r="AW28" i="10"/>
  <c r="S28" i="10"/>
  <c r="AU28" i="10"/>
  <c r="R28" i="10"/>
  <c r="AR28" i="10"/>
  <c r="Q28" i="10"/>
  <c r="AQ28" i="10"/>
  <c r="O28" i="10"/>
  <c r="AP28" i="10"/>
  <c r="L28" i="10"/>
  <c r="AO28" i="10"/>
  <c r="K28" i="10"/>
  <c r="AL28" i="10"/>
  <c r="J28" i="10"/>
  <c r="AV29" i="13" l="1"/>
  <c r="AF29" i="13"/>
  <c r="P29" i="13"/>
  <c r="AU29" i="13"/>
  <c r="AE29" i="13"/>
  <c r="O29" i="13"/>
  <c r="AT29" i="13"/>
  <c r="AD29" i="13"/>
  <c r="N29" i="13"/>
  <c r="AS29" i="13"/>
  <c r="AC29" i="13"/>
  <c r="M29" i="13"/>
  <c r="AR29" i="13"/>
  <c r="AB29" i="13"/>
  <c r="L29" i="13"/>
  <c r="AQ29" i="13"/>
  <c r="AA29" i="13"/>
  <c r="K29" i="13"/>
  <c r="AP29" i="13"/>
  <c r="Z29" i="13"/>
  <c r="J29" i="13"/>
  <c r="AO29" i="13"/>
  <c r="Y29" i="13"/>
  <c r="I29" i="13"/>
  <c r="A30" i="13"/>
  <c r="AN29" i="13"/>
  <c r="X29" i="13"/>
  <c r="H29" i="13"/>
  <c r="BC29" i="13"/>
  <c r="AM29" i="13"/>
  <c r="W29" i="13"/>
  <c r="G29" i="13"/>
  <c r="BB29" i="13"/>
  <c r="AL29" i="13"/>
  <c r="V29" i="13"/>
  <c r="F29" i="13"/>
  <c r="BA29" i="13"/>
  <c r="AK29" i="13"/>
  <c r="U29" i="13"/>
  <c r="AZ29" i="13"/>
  <c r="AJ29" i="13"/>
  <c r="T29" i="13"/>
  <c r="AY29" i="13"/>
  <c r="AX29" i="13"/>
  <c r="AW29" i="13"/>
  <c r="AI29" i="13"/>
  <c r="AH29" i="13"/>
  <c r="AG29" i="13"/>
  <c r="S29" i="13"/>
  <c r="R29" i="13"/>
  <c r="Q29" i="13"/>
  <c r="C29" i="13"/>
  <c r="B29" i="13"/>
  <c r="E29" i="13"/>
  <c r="BE30" i="11"/>
  <c r="AO30" i="11"/>
  <c r="Y30" i="11"/>
  <c r="I30" i="11"/>
  <c r="A31" i="11"/>
  <c r="BD30" i="11"/>
  <c r="AN30" i="11"/>
  <c r="X30" i="11"/>
  <c r="H30" i="11"/>
  <c r="BC30" i="11"/>
  <c r="AM30" i="11"/>
  <c r="W30" i="11"/>
  <c r="G30" i="11"/>
  <c r="BB30" i="11"/>
  <c r="AL30" i="11"/>
  <c r="V30" i="11"/>
  <c r="F30" i="11"/>
  <c r="BA30" i="11"/>
  <c r="AK30" i="11"/>
  <c r="U30" i="11"/>
  <c r="E30" i="11"/>
  <c r="AZ30" i="11"/>
  <c r="AJ30" i="11"/>
  <c r="T30" i="11"/>
  <c r="D30" i="11"/>
  <c r="AY30" i="11"/>
  <c r="AI30" i="11"/>
  <c r="S30" i="11"/>
  <c r="C30" i="11"/>
  <c r="AX30" i="11"/>
  <c r="AH30" i="11"/>
  <c r="R30" i="11"/>
  <c r="B30" i="11"/>
  <c r="AW30" i="11"/>
  <c r="AG30" i="11"/>
  <c r="Q30" i="11"/>
  <c r="AV30" i="11"/>
  <c r="AF30" i="11"/>
  <c r="P30" i="11"/>
  <c r="AU30" i="11"/>
  <c r="AE30" i="11"/>
  <c r="O30" i="11"/>
  <c r="AT30" i="11"/>
  <c r="AD30" i="11"/>
  <c r="N30" i="11"/>
  <c r="BI30" i="11"/>
  <c r="AS30" i="11"/>
  <c r="AC30" i="11"/>
  <c r="M30" i="11"/>
  <c r="BH30" i="11"/>
  <c r="AR30" i="11"/>
  <c r="AB30" i="11"/>
  <c r="L30" i="11"/>
  <c r="BG30" i="11"/>
  <c r="AQ30" i="11"/>
  <c r="AA30" i="11"/>
  <c r="K30" i="11"/>
  <c r="BF30" i="11"/>
  <c r="AP30" i="11"/>
  <c r="J30" i="11"/>
  <c r="Z30" i="11"/>
  <c r="BC29" i="10"/>
  <c r="AM29" i="10"/>
  <c r="W29" i="10"/>
  <c r="G29" i="10"/>
  <c r="BB29" i="10"/>
  <c r="AL29" i="10"/>
  <c r="V29" i="10"/>
  <c r="F29" i="10"/>
  <c r="AZ29" i="10"/>
  <c r="AJ29" i="10"/>
  <c r="T29" i="10"/>
  <c r="D29" i="10"/>
  <c r="AW29" i="10"/>
  <c r="AG29" i="10"/>
  <c r="Q29" i="10"/>
  <c r="AV29" i="10"/>
  <c r="AF29" i="10"/>
  <c r="P29" i="10"/>
  <c r="AT29" i="10"/>
  <c r="AD29" i="10"/>
  <c r="N29" i="10"/>
  <c r="BI29" i="10"/>
  <c r="AS29" i="10"/>
  <c r="AC29" i="10"/>
  <c r="M29" i="10"/>
  <c r="BH29" i="10"/>
  <c r="AR29" i="10"/>
  <c r="AB29" i="10"/>
  <c r="L29" i="10"/>
  <c r="BE29" i="10"/>
  <c r="AO29" i="10"/>
  <c r="Y29" i="10"/>
  <c r="I29" i="10"/>
  <c r="AE29" i="10"/>
  <c r="AA29" i="10"/>
  <c r="Z29" i="10"/>
  <c r="BG29" i="10"/>
  <c r="X29" i="10"/>
  <c r="BF29" i="10"/>
  <c r="U29" i="10"/>
  <c r="BD29" i="10"/>
  <c r="S29" i="10"/>
  <c r="BA29" i="10"/>
  <c r="R29" i="10"/>
  <c r="AY29" i="10"/>
  <c r="O29" i="10"/>
  <c r="AX29" i="10"/>
  <c r="K29" i="10"/>
  <c r="AU29" i="10"/>
  <c r="J29" i="10"/>
  <c r="AQ29" i="10"/>
  <c r="H29" i="10"/>
  <c r="AP29" i="10"/>
  <c r="E29" i="10"/>
  <c r="C29" i="10"/>
  <c r="AK29" i="10"/>
  <c r="B29" i="10"/>
  <c r="A30" i="10"/>
  <c r="AN30" i="10" s="1"/>
  <c r="AI29" i="10"/>
  <c r="AH29" i="10"/>
  <c r="AO30" i="13" l="1"/>
  <c r="Y30" i="13"/>
  <c r="I30" i="13"/>
  <c r="A31" i="13"/>
  <c r="AN30" i="13"/>
  <c r="X30" i="13"/>
  <c r="H30" i="13"/>
  <c r="BC30" i="13"/>
  <c r="AM30" i="13"/>
  <c r="W30" i="13"/>
  <c r="G30" i="13"/>
  <c r="BB30" i="13"/>
  <c r="AL30" i="13"/>
  <c r="V30" i="13"/>
  <c r="F30" i="13"/>
  <c r="BA30" i="13"/>
  <c r="AK30" i="13"/>
  <c r="U30" i="13"/>
  <c r="E30" i="13"/>
  <c r="AZ30" i="13"/>
  <c r="AJ30" i="13"/>
  <c r="T30" i="13"/>
  <c r="AY30" i="13"/>
  <c r="AI30" i="13"/>
  <c r="S30" i="13"/>
  <c r="C30" i="13"/>
  <c r="AX30" i="13"/>
  <c r="AH30" i="13"/>
  <c r="R30" i="13"/>
  <c r="B30" i="13"/>
  <c r="AW30" i="13"/>
  <c r="AG30" i="13"/>
  <c r="Q30" i="13"/>
  <c r="AV30" i="13"/>
  <c r="AF30" i="13"/>
  <c r="P30" i="13"/>
  <c r="AU30" i="13"/>
  <c r="AE30" i="13"/>
  <c r="O30" i="13"/>
  <c r="AT30" i="13"/>
  <c r="AD30" i="13"/>
  <c r="N30" i="13"/>
  <c r="AS30" i="13"/>
  <c r="AC30" i="13"/>
  <c r="M30" i="13"/>
  <c r="AR30" i="13"/>
  <c r="AQ30" i="13"/>
  <c r="AP30" i="13"/>
  <c r="AB30" i="13"/>
  <c r="AA30" i="13"/>
  <c r="L30" i="13"/>
  <c r="K30" i="13"/>
  <c r="J30" i="13"/>
  <c r="Z30" i="13"/>
  <c r="AX31" i="11"/>
  <c r="AH31" i="11"/>
  <c r="R31" i="11"/>
  <c r="B31" i="11"/>
  <c r="AW31" i="11"/>
  <c r="AG31" i="11"/>
  <c r="Q31" i="11"/>
  <c r="AV31" i="11"/>
  <c r="AF31" i="11"/>
  <c r="P31" i="11"/>
  <c r="AU31" i="11"/>
  <c r="AE31" i="11"/>
  <c r="O31" i="11"/>
  <c r="AT31" i="11"/>
  <c r="AD31" i="11"/>
  <c r="N31" i="11"/>
  <c r="BI31" i="11"/>
  <c r="AS31" i="11"/>
  <c r="AC31" i="11"/>
  <c r="M31" i="11"/>
  <c r="BH31" i="11"/>
  <c r="AR31" i="11"/>
  <c r="AB31" i="11"/>
  <c r="L31" i="11"/>
  <c r="BG31" i="11"/>
  <c r="AQ31" i="11"/>
  <c r="AA31" i="11"/>
  <c r="K31" i="11"/>
  <c r="BF31" i="11"/>
  <c r="AP31" i="11"/>
  <c r="Z31" i="11"/>
  <c r="J31" i="11"/>
  <c r="BE31" i="11"/>
  <c r="AO31" i="11"/>
  <c r="Y31" i="11"/>
  <c r="I31" i="11"/>
  <c r="A32" i="11"/>
  <c r="BD31" i="11"/>
  <c r="AN31" i="11"/>
  <c r="X31" i="11"/>
  <c r="H31" i="11"/>
  <c r="BC31" i="11"/>
  <c r="AM31" i="11"/>
  <c r="W31" i="11"/>
  <c r="G31" i="11"/>
  <c r="BB31" i="11"/>
  <c r="AL31" i="11"/>
  <c r="V31" i="11"/>
  <c r="F31" i="11"/>
  <c r="BA31" i="11"/>
  <c r="AK31" i="11"/>
  <c r="U31" i="11"/>
  <c r="E31" i="11"/>
  <c r="AZ31" i="11"/>
  <c r="AJ31" i="11"/>
  <c r="T31" i="11"/>
  <c r="D31" i="11"/>
  <c r="AI31" i="11"/>
  <c r="AY31" i="11"/>
  <c r="S31" i="11"/>
  <c r="C31" i="11"/>
  <c r="AV30" i="10"/>
  <c r="AF30" i="10"/>
  <c r="P30" i="10"/>
  <c r="AU30" i="10"/>
  <c r="AE30" i="10"/>
  <c r="O30" i="10"/>
  <c r="AT30" i="10"/>
  <c r="AD30" i="10"/>
  <c r="BI30" i="10"/>
  <c r="AS30" i="10"/>
  <c r="AC30" i="10"/>
  <c r="M30" i="10"/>
  <c r="BH30" i="10"/>
  <c r="AR30" i="10"/>
  <c r="AB30" i="10"/>
  <c r="BG30" i="10"/>
  <c r="AQ30" i="10"/>
  <c r="AA30" i="10"/>
  <c r="BF30" i="10"/>
  <c r="AP30" i="10"/>
  <c r="Z30" i="10"/>
  <c r="J30" i="10"/>
  <c r="BE30" i="10"/>
  <c r="AO30" i="10"/>
  <c r="Y30" i="10"/>
  <c r="I30" i="10"/>
  <c r="A31" i="10"/>
  <c r="AN31" i="10" s="1"/>
  <c r="BD30" i="10"/>
  <c r="X30" i="10"/>
  <c r="BC30" i="10"/>
  <c r="AM30" i="10"/>
  <c r="W30" i="10"/>
  <c r="G30" i="10"/>
  <c r="BB30" i="10"/>
  <c r="AL30" i="10"/>
  <c r="V30" i="10"/>
  <c r="F30" i="10"/>
  <c r="BA30" i="10"/>
  <c r="AK30" i="10"/>
  <c r="U30" i="10"/>
  <c r="E30" i="10"/>
  <c r="AZ30" i="10"/>
  <c r="AJ30" i="10"/>
  <c r="T30" i="10"/>
  <c r="AY30" i="10"/>
  <c r="AI30" i="10"/>
  <c r="AX30" i="10"/>
  <c r="AH30" i="10"/>
  <c r="R30" i="10"/>
  <c r="B30" i="10"/>
  <c r="AW30" i="10"/>
  <c r="AG30" i="10"/>
  <c r="S30" i="10"/>
  <c r="Q30" i="10"/>
  <c r="N30" i="10"/>
  <c r="L30" i="10"/>
  <c r="K30" i="10"/>
  <c r="H30" i="10"/>
  <c r="D30" i="10"/>
  <c r="C30" i="10"/>
  <c r="AX31" i="13" l="1"/>
  <c r="AH31" i="13"/>
  <c r="R31" i="13"/>
  <c r="B31" i="13"/>
  <c r="AW31" i="13"/>
  <c r="AG31" i="13"/>
  <c r="Q31" i="13"/>
  <c r="AV31" i="13"/>
  <c r="AF31" i="13"/>
  <c r="P31" i="13"/>
  <c r="AU31" i="13"/>
  <c r="AE31" i="13"/>
  <c r="O31" i="13"/>
  <c r="AT31" i="13"/>
  <c r="AD31" i="13"/>
  <c r="N31" i="13"/>
  <c r="AS31" i="13"/>
  <c r="AC31" i="13"/>
  <c r="M31" i="13"/>
  <c r="AR31" i="13"/>
  <c r="AB31" i="13"/>
  <c r="L31" i="13"/>
  <c r="AQ31" i="13"/>
  <c r="AA31" i="13"/>
  <c r="K31" i="13"/>
  <c r="AP31" i="13"/>
  <c r="Z31" i="13"/>
  <c r="J31" i="13"/>
  <c r="AO31" i="13"/>
  <c r="Y31" i="13"/>
  <c r="I31" i="13"/>
  <c r="A32" i="13"/>
  <c r="AN31" i="13"/>
  <c r="X31" i="13"/>
  <c r="H31" i="13"/>
  <c r="BC31" i="13"/>
  <c r="AM31" i="13"/>
  <c r="W31" i="13"/>
  <c r="G31" i="13"/>
  <c r="BB31" i="13"/>
  <c r="AL31" i="13"/>
  <c r="V31" i="13"/>
  <c r="F31" i="13"/>
  <c r="C31" i="13"/>
  <c r="BA31" i="13"/>
  <c r="AZ31" i="13"/>
  <c r="AY31" i="13"/>
  <c r="AK31" i="13"/>
  <c r="AI31" i="13"/>
  <c r="U31" i="13"/>
  <c r="T31" i="13"/>
  <c r="AJ31" i="13"/>
  <c r="S31" i="13"/>
  <c r="E31" i="13"/>
  <c r="BG32" i="11"/>
  <c r="AQ32" i="11"/>
  <c r="AA32" i="11"/>
  <c r="K32" i="11"/>
  <c r="BF32" i="11"/>
  <c r="AP32" i="11"/>
  <c r="Z32" i="11"/>
  <c r="J32" i="11"/>
  <c r="BE32" i="11"/>
  <c r="AO32" i="11"/>
  <c r="Y32" i="11"/>
  <c r="I32" i="11"/>
  <c r="BD32" i="11"/>
  <c r="AN32" i="11"/>
  <c r="X32" i="11"/>
  <c r="H32" i="11"/>
  <c r="BC32" i="11"/>
  <c r="AM32" i="11"/>
  <c r="W32" i="11"/>
  <c r="G32" i="11"/>
  <c r="BB32" i="11"/>
  <c r="AL32" i="11"/>
  <c r="V32" i="11"/>
  <c r="F32" i="11"/>
  <c r="BA32" i="11"/>
  <c r="AK32" i="11"/>
  <c r="U32" i="11"/>
  <c r="E32" i="11"/>
  <c r="AZ32" i="11"/>
  <c r="AJ32" i="11"/>
  <c r="T32" i="11"/>
  <c r="D32" i="11"/>
  <c r="AY32" i="11"/>
  <c r="AI32" i="11"/>
  <c r="S32" i="11"/>
  <c r="C32" i="11"/>
  <c r="AX32" i="11"/>
  <c r="AH32" i="11"/>
  <c r="R32" i="11"/>
  <c r="B32" i="11"/>
  <c r="AW32" i="11"/>
  <c r="AG32" i="11"/>
  <c r="Q32" i="11"/>
  <c r="AV32" i="11"/>
  <c r="AF32" i="11"/>
  <c r="P32" i="11"/>
  <c r="AU32" i="11"/>
  <c r="AE32" i="11"/>
  <c r="O32" i="11"/>
  <c r="A33" i="11"/>
  <c r="AT32" i="11"/>
  <c r="AD32" i="11"/>
  <c r="N32" i="11"/>
  <c r="BI32" i="11"/>
  <c r="AS32" i="11"/>
  <c r="AC32" i="11"/>
  <c r="M32" i="11"/>
  <c r="BH32" i="11"/>
  <c r="AR32" i="11"/>
  <c r="AB32" i="11"/>
  <c r="L32" i="11"/>
  <c r="BE31" i="10"/>
  <c r="AO31" i="10"/>
  <c r="Y31" i="10"/>
  <c r="I31" i="10"/>
  <c r="A32" i="10"/>
  <c r="AN32" i="10" s="1"/>
  <c r="BD31" i="10"/>
  <c r="X31" i="10"/>
  <c r="H31" i="10"/>
  <c r="BC31" i="10"/>
  <c r="AM31" i="10"/>
  <c r="W31" i="10"/>
  <c r="G31" i="10"/>
  <c r="BB31" i="10"/>
  <c r="AL31" i="10"/>
  <c r="V31" i="10"/>
  <c r="F31" i="10"/>
  <c r="BA31" i="10"/>
  <c r="AK31" i="10"/>
  <c r="U31" i="10"/>
  <c r="E31" i="10"/>
  <c r="AZ31" i="10"/>
  <c r="AJ31" i="10"/>
  <c r="T31" i="10"/>
  <c r="D31" i="10"/>
  <c r="AY31" i="10"/>
  <c r="AI31" i="10"/>
  <c r="S31" i="10"/>
  <c r="C31" i="10"/>
  <c r="AX31" i="10"/>
  <c r="AH31" i="10"/>
  <c r="R31" i="10"/>
  <c r="B31" i="10"/>
  <c r="AW31" i="10"/>
  <c r="AG31" i="10"/>
  <c r="Q31" i="10"/>
  <c r="AV31" i="10"/>
  <c r="AF31" i="10"/>
  <c r="P31" i="10"/>
  <c r="AU31" i="10"/>
  <c r="AE31" i="10"/>
  <c r="O31" i="10"/>
  <c r="AT31" i="10"/>
  <c r="AD31" i="10"/>
  <c r="N31" i="10"/>
  <c r="BI31" i="10"/>
  <c r="AS31" i="10"/>
  <c r="AC31" i="10"/>
  <c r="M31" i="10"/>
  <c r="BH31" i="10"/>
  <c r="AR31" i="10"/>
  <c r="AB31" i="10"/>
  <c r="L31" i="10"/>
  <c r="BG31" i="10"/>
  <c r="AQ31" i="10"/>
  <c r="AA31" i="10"/>
  <c r="K31" i="10"/>
  <c r="AP31" i="10"/>
  <c r="Z31" i="10"/>
  <c r="J31" i="10"/>
  <c r="BF31" i="10"/>
  <c r="AQ32" i="13" l="1"/>
  <c r="AA32" i="13"/>
  <c r="K32" i="13"/>
  <c r="AP32" i="13"/>
  <c r="Z32" i="13"/>
  <c r="J32" i="13"/>
  <c r="AO32" i="13"/>
  <c r="Y32" i="13"/>
  <c r="I32" i="13"/>
  <c r="AN32" i="13"/>
  <c r="X32" i="13"/>
  <c r="H32" i="13"/>
  <c r="BC32" i="13"/>
  <c r="AM32" i="13"/>
  <c r="W32" i="13"/>
  <c r="G32" i="13"/>
  <c r="BB32" i="13"/>
  <c r="AL32" i="13"/>
  <c r="V32" i="13"/>
  <c r="F32" i="13"/>
  <c r="BA32" i="13"/>
  <c r="AK32" i="13"/>
  <c r="U32" i="13"/>
  <c r="E32" i="13"/>
  <c r="AZ32" i="13"/>
  <c r="AJ32" i="13"/>
  <c r="T32" i="13"/>
  <c r="AY32" i="13"/>
  <c r="AI32" i="13"/>
  <c r="S32" i="13"/>
  <c r="C32" i="13"/>
  <c r="AX32" i="13"/>
  <c r="AH32" i="13"/>
  <c r="R32" i="13"/>
  <c r="B32" i="13"/>
  <c r="AW32" i="13"/>
  <c r="AG32" i="13"/>
  <c r="Q32" i="13"/>
  <c r="AV32" i="13"/>
  <c r="AF32" i="13"/>
  <c r="P32" i="13"/>
  <c r="AU32" i="13"/>
  <c r="AE32" i="13"/>
  <c r="O32" i="13"/>
  <c r="N32" i="13"/>
  <c r="M32" i="13"/>
  <c r="L32" i="13"/>
  <c r="A33" i="13"/>
  <c r="AT32" i="13"/>
  <c r="AS32" i="13"/>
  <c r="AR32" i="13"/>
  <c r="AD32" i="13"/>
  <c r="AC32" i="13"/>
  <c r="AB32" i="13"/>
  <c r="A34" i="11"/>
  <c r="AT33" i="11"/>
  <c r="AD33" i="11"/>
  <c r="N33" i="11"/>
  <c r="BI33" i="11"/>
  <c r="AS33" i="11"/>
  <c r="AC33" i="11"/>
  <c r="M33" i="11"/>
  <c r="BH33" i="11"/>
  <c r="AR33" i="11"/>
  <c r="AB33" i="11"/>
  <c r="L33" i="11"/>
  <c r="BG33" i="11"/>
  <c r="AQ33" i="11"/>
  <c r="AA33" i="11"/>
  <c r="K33" i="11"/>
  <c r="BF33" i="11"/>
  <c r="AP33" i="11"/>
  <c r="Z33" i="11"/>
  <c r="J33" i="11"/>
  <c r="BE33" i="11"/>
  <c r="AO33" i="11"/>
  <c r="Y33" i="11"/>
  <c r="I33" i="11"/>
  <c r="BD33" i="11"/>
  <c r="AN33" i="11"/>
  <c r="X33" i="11"/>
  <c r="H33" i="11"/>
  <c r="BC33" i="11"/>
  <c r="AM33" i="11"/>
  <c r="W33" i="11"/>
  <c r="G33" i="11"/>
  <c r="BB33" i="11"/>
  <c r="AL33" i="11"/>
  <c r="V33" i="11"/>
  <c r="F33" i="11"/>
  <c r="BA33" i="11"/>
  <c r="AK33" i="11"/>
  <c r="U33" i="11"/>
  <c r="E33" i="11"/>
  <c r="AZ33" i="11"/>
  <c r="AJ33" i="11"/>
  <c r="T33" i="11"/>
  <c r="D33" i="11"/>
  <c r="AY33" i="11"/>
  <c r="AI33" i="11"/>
  <c r="S33" i="11"/>
  <c r="C33" i="11"/>
  <c r="AX33" i="11"/>
  <c r="AH33" i="11"/>
  <c r="R33" i="11"/>
  <c r="B33" i="11"/>
  <c r="AW33" i="11"/>
  <c r="AG33" i="11"/>
  <c r="Q33" i="11"/>
  <c r="AV33" i="11"/>
  <c r="AF33" i="11"/>
  <c r="P33" i="11"/>
  <c r="AU33" i="11"/>
  <c r="AE33" i="11"/>
  <c r="O33" i="11"/>
  <c r="AX32" i="10"/>
  <c r="AH32" i="10"/>
  <c r="R32" i="10"/>
  <c r="B32" i="10"/>
  <c r="AW32" i="10"/>
  <c r="AG32" i="10"/>
  <c r="Q32" i="10"/>
  <c r="AV32" i="10"/>
  <c r="AF32" i="10"/>
  <c r="P32" i="10"/>
  <c r="AU32" i="10"/>
  <c r="AE32" i="10"/>
  <c r="O32" i="10"/>
  <c r="A33" i="10"/>
  <c r="AN33" i="10" s="1"/>
  <c r="AT32" i="10"/>
  <c r="AD32" i="10"/>
  <c r="N32" i="10"/>
  <c r="BI32" i="10"/>
  <c r="AS32" i="10"/>
  <c r="AC32" i="10"/>
  <c r="M32" i="10"/>
  <c r="BH32" i="10"/>
  <c r="AR32" i="10"/>
  <c r="AB32" i="10"/>
  <c r="L32" i="10"/>
  <c r="BG32" i="10"/>
  <c r="AQ32" i="10"/>
  <c r="AA32" i="10"/>
  <c r="K32" i="10"/>
  <c r="BF32" i="10"/>
  <c r="AP32" i="10"/>
  <c r="Z32" i="10"/>
  <c r="J32" i="10"/>
  <c r="BE32" i="10"/>
  <c r="AO32" i="10"/>
  <c r="Y32" i="10"/>
  <c r="I32" i="10"/>
  <c r="BD32" i="10"/>
  <c r="X32" i="10"/>
  <c r="H32" i="10"/>
  <c r="BC32" i="10"/>
  <c r="AM32" i="10"/>
  <c r="W32" i="10"/>
  <c r="G32" i="10"/>
  <c r="BB32" i="10"/>
  <c r="AL32" i="10"/>
  <c r="V32" i="10"/>
  <c r="F32" i="10"/>
  <c r="BA32" i="10"/>
  <c r="AK32" i="10"/>
  <c r="U32" i="10"/>
  <c r="E32" i="10"/>
  <c r="AZ32" i="10"/>
  <c r="AJ32" i="10"/>
  <c r="T32" i="10"/>
  <c r="D32" i="10"/>
  <c r="AY32" i="10"/>
  <c r="AI32" i="10"/>
  <c r="S32" i="10"/>
  <c r="C32" i="10"/>
  <c r="A34" i="13" l="1"/>
  <c r="AT33" i="13"/>
  <c r="AD33" i="13"/>
  <c r="N33" i="13"/>
  <c r="AS33" i="13"/>
  <c r="AC33" i="13"/>
  <c r="M33" i="13"/>
  <c r="AR33" i="13"/>
  <c r="AB33" i="13"/>
  <c r="L33" i="13"/>
  <c r="AQ33" i="13"/>
  <c r="AA33" i="13"/>
  <c r="K33" i="13"/>
  <c r="AP33" i="13"/>
  <c r="Z33" i="13"/>
  <c r="J33" i="13"/>
  <c r="AO33" i="13"/>
  <c r="Y33" i="13"/>
  <c r="I33" i="13"/>
  <c r="AN33" i="13"/>
  <c r="X33" i="13"/>
  <c r="H33" i="13"/>
  <c r="BC33" i="13"/>
  <c r="AM33" i="13"/>
  <c r="W33" i="13"/>
  <c r="G33" i="13"/>
  <c r="BB33" i="13"/>
  <c r="AL33" i="13"/>
  <c r="V33" i="13"/>
  <c r="F33" i="13"/>
  <c r="BA33" i="13"/>
  <c r="AK33" i="13"/>
  <c r="U33" i="13"/>
  <c r="E33" i="13"/>
  <c r="AZ33" i="13"/>
  <c r="AJ33" i="13"/>
  <c r="T33" i="13"/>
  <c r="AY33" i="13"/>
  <c r="AI33" i="13"/>
  <c r="S33" i="13"/>
  <c r="C33" i="13"/>
  <c r="AX33" i="13"/>
  <c r="AH33" i="13"/>
  <c r="R33" i="13"/>
  <c r="B33" i="13"/>
  <c r="AU33" i="13"/>
  <c r="AG33" i="13"/>
  <c r="AF33" i="13"/>
  <c r="AE33" i="13"/>
  <c r="Q33" i="13"/>
  <c r="P33" i="13"/>
  <c r="O33" i="13"/>
  <c r="AV33" i="13"/>
  <c r="AW33" i="13"/>
  <c r="AW34" i="11"/>
  <c r="AG34" i="11"/>
  <c r="Q34" i="11"/>
  <c r="AV34" i="11"/>
  <c r="AF34" i="11"/>
  <c r="P34" i="11"/>
  <c r="AU34" i="11"/>
  <c r="AE34" i="11"/>
  <c r="O34" i="11"/>
  <c r="A35" i="11"/>
  <c r="AT34" i="11"/>
  <c r="AD34" i="11"/>
  <c r="N34" i="11"/>
  <c r="BI34" i="11"/>
  <c r="AS34" i="11"/>
  <c r="AC34" i="11"/>
  <c r="M34" i="11"/>
  <c r="BH34" i="11"/>
  <c r="AR34" i="11"/>
  <c r="AB34" i="11"/>
  <c r="L34" i="11"/>
  <c r="BG34" i="11"/>
  <c r="AQ34" i="11"/>
  <c r="AA34" i="11"/>
  <c r="K34" i="11"/>
  <c r="BF34" i="11"/>
  <c r="AP34" i="11"/>
  <c r="Z34" i="11"/>
  <c r="J34" i="11"/>
  <c r="BE34" i="11"/>
  <c r="AO34" i="11"/>
  <c r="Y34" i="11"/>
  <c r="I34" i="11"/>
  <c r="BD34" i="11"/>
  <c r="AN34" i="11"/>
  <c r="X34" i="11"/>
  <c r="H34" i="11"/>
  <c r="BC34" i="11"/>
  <c r="AM34" i="11"/>
  <c r="W34" i="11"/>
  <c r="G34" i="11"/>
  <c r="BB34" i="11"/>
  <c r="AL34" i="11"/>
  <c r="V34" i="11"/>
  <c r="F34" i="11"/>
  <c r="BA34" i="11"/>
  <c r="AK34" i="11"/>
  <c r="U34" i="11"/>
  <c r="E34" i="11"/>
  <c r="AZ34" i="11"/>
  <c r="AJ34" i="11"/>
  <c r="T34" i="11"/>
  <c r="D34" i="11"/>
  <c r="AY34" i="11"/>
  <c r="AI34" i="11"/>
  <c r="S34" i="11"/>
  <c r="C34" i="11"/>
  <c r="AX34" i="11"/>
  <c r="AH34" i="11"/>
  <c r="R34" i="11"/>
  <c r="B34" i="11"/>
  <c r="BA33" i="10"/>
  <c r="AK33" i="10"/>
  <c r="U33" i="10"/>
  <c r="E33" i="10"/>
  <c r="AZ33" i="10"/>
  <c r="AJ33" i="10"/>
  <c r="T33" i="10"/>
  <c r="D33" i="10"/>
  <c r="AY33" i="10"/>
  <c r="AI33" i="10"/>
  <c r="S33" i="10"/>
  <c r="C33" i="10"/>
  <c r="AX33" i="10"/>
  <c r="AH33" i="10"/>
  <c r="R33" i="10"/>
  <c r="B33" i="10"/>
  <c r="AW33" i="10"/>
  <c r="AG33" i="10"/>
  <c r="Q33" i="10"/>
  <c r="AV33" i="10"/>
  <c r="AF33" i="10"/>
  <c r="P33" i="10"/>
  <c r="AU33" i="10"/>
  <c r="AE33" i="10"/>
  <c r="O33" i="10"/>
  <c r="A34" i="10"/>
  <c r="AN34" i="10" s="1"/>
  <c r="AT33" i="10"/>
  <c r="AD33" i="10"/>
  <c r="N33" i="10"/>
  <c r="BI33" i="10"/>
  <c r="AS33" i="10"/>
  <c r="AC33" i="10"/>
  <c r="M33" i="10"/>
  <c r="BH33" i="10"/>
  <c r="AR33" i="10"/>
  <c r="AB33" i="10"/>
  <c r="L33" i="10"/>
  <c r="BG33" i="10"/>
  <c r="AQ33" i="10"/>
  <c r="AA33" i="10"/>
  <c r="K33" i="10"/>
  <c r="BF33" i="10"/>
  <c r="AP33" i="10"/>
  <c r="Z33" i="10"/>
  <c r="J33" i="10"/>
  <c r="BE33" i="10"/>
  <c r="AO33" i="10"/>
  <c r="Y33" i="10"/>
  <c r="I33" i="10"/>
  <c r="BD33" i="10"/>
  <c r="X33" i="10"/>
  <c r="H33" i="10"/>
  <c r="BC33" i="10"/>
  <c r="AM33" i="10"/>
  <c r="W33" i="10"/>
  <c r="G33" i="10"/>
  <c r="BB33" i="10"/>
  <c r="AL33" i="10"/>
  <c r="V33" i="10"/>
  <c r="F33" i="10"/>
  <c r="AW34" i="13" l="1"/>
  <c r="AG34" i="13"/>
  <c r="Q34" i="13"/>
  <c r="AV34" i="13"/>
  <c r="AF34" i="13"/>
  <c r="P34" i="13"/>
  <c r="AU34" i="13"/>
  <c r="AE34" i="13"/>
  <c r="O34" i="13"/>
  <c r="A35" i="13"/>
  <c r="AT34" i="13"/>
  <c r="AD34" i="13"/>
  <c r="N34" i="13"/>
  <c r="AS34" i="13"/>
  <c r="AC34" i="13"/>
  <c r="M34" i="13"/>
  <c r="AR34" i="13"/>
  <c r="AB34" i="13"/>
  <c r="L34" i="13"/>
  <c r="AQ34" i="13"/>
  <c r="AA34" i="13"/>
  <c r="K34" i="13"/>
  <c r="AP34" i="13"/>
  <c r="Z34" i="13"/>
  <c r="J34" i="13"/>
  <c r="AO34" i="13"/>
  <c r="Y34" i="13"/>
  <c r="I34" i="13"/>
  <c r="AN34" i="13"/>
  <c r="X34" i="13"/>
  <c r="H34" i="13"/>
  <c r="BC34" i="13"/>
  <c r="AM34" i="13"/>
  <c r="W34" i="13"/>
  <c r="G34" i="13"/>
  <c r="BB34" i="13"/>
  <c r="AL34" i="13"/>
  <c r="V34" i="13"/>
  <c r="F34" i="13"/>
  <c r="BA34" i="13"/>
  <c r="AK34" i="13"/>
  <c r="U34" i="13"/>
  <c r="E34" i="13"/>
  <c r="AZ34" i="13"/>
  <c r="AY34" i="13"/>
  <c r="AX34" i="13"/>
  <c r="AJ34" i="13"/>
  <c r="AI34" i="13"/>
  <c r="AH34" i="13"/>
  <c r="T34" i="13"/>
  <c r="S34" i="13"/>
  <c r="R34" i="13"/>
  <c r="C34" i="13"/>
  <c r="B34" i="13"/>
  <c r="AZ35" i="11"/>
  <c r="AJ35" i="11"/>
  <c r="T35" i="11"/>
  <c r="D35" i="11"/>
  <c r="AY35" i="11"/>
  <c r="AI35" i="11"/>
  <c r="S35" i="11"/>
  <c r="C35" i="11"/>
  <c r="AX35" i="11"/>
  <c r="AH35" i="11"/>
  <c r="R35" i="11"/>
  <c r="B35" i="11"/>
  <c r="AW35" i="11"/>
  <c r="AG35" i="11"/>
  <c r="Q35" i="11"/>
  <c r="AV35" i="11"/>
  <c r="AF35" i="11"/>
  <c r="P35" i="11"/>
  <c r="AU35" i="11"/>
  <c r="AE35" i="11"/>
  <c r="O35" i="11"/>
  <c r="A36" i="11"/>
  <c r="AT35" i="11"/>
  <c r="AD35" i="11"/>
  <c r="N35" i="11"/>
  <c r="BI35" i="11"/>
  <c r="AS35" i="11"/>
  <c r="AC35" i="11"/>
  <c r="M35" i="11"/>
  <c r="BH35" i="11"/>
  <c r="AR35" i="11"/>
  <c r="AB35" i="11"/>
  <c r="L35" i="11"/>
  <c r="BG35" i="11"/>
  <c r="AQ35" i="11"/>
  <c r="AA35" i="11"/>
  <c r="K35" i="11"/>
  <c r="BF35" i="11"/>
  <c r="AP35" i="11"/>
  <c r="Z35" i="11"/>
  <c r="J35" i="11"/>
  <c r="BE35" i="11"/>
  <c r="AO35" i="11"/>
  <c r="Y35" i="11"/>
  <c r="I35" i="11"/>
  <c r="BD35" i="11"/>
  <c r="AN35" i="11"/>
  <c r="X35" i="11"/>
  <c r="H35" i="11"/>
  <c r="BC35" i="11"/>
  <c r="AM35" i="11"/>
  <c r="W35" i="11"/>
  <c r="G35" i="11"/>
  <c r="BB35" i="11"/>
  <c r="AL35" i="11"/>
  <c r="V35" i="11"/>
  <c r="F35" i="11"/>
  <c r="BA35" i="11"/>
  <c r="AK35" i="11"/>
  <c r="U35" i="11"/>
  <c r="E35" i="11"/>
  <c r="BD34" i="10"/>
  <c r="X34" i="10"/>
  <c r="H34" i="10"/>
  <c r="BC34" i="10"/>
  <c r="AM34" i="10"/>
  <c r="W34" i="10"/>
  <c r="G34" i="10"/>
  <c r="BB34" i="10"/>
  <c r="AL34" i="10"/>
  <c r="V34" i="10"/>
  <c r="F34" i="10"/>
  <c r="BA34" i="10"/>
  <c r="AK34" i="10"/>
  <c r="U34" i="10"/>
  <c r="E34" i="10"/>
  <c r="AZ34" i="10"/>
  <c r="AJ34" i="10"/>
  <c r="T34" i="10"/>
  <c r="D34" i="10"/>
  <c r="AY34" i="10"/>
  <c r="AI34" i="10"/>
  <c r="S34" i="10"/>
  <c r="C34" i="10"/>
  <c r="AX34" i="10"/>
  <c r="AH34" i="10"/>
  <c r="R34" i="10"/>
  <c r="B34" i="10"/>
  <c r="AW34" i="10"/>
  <c r="AG34" i="10"/>
  <c r="Q34" i="10"/>
  <c r="AV34" i="10"/>
  <c r="AF34" i="10"/>
  <c r="P34" i="10"/>
  <c r="AU34" i="10"/>
  <c r="AE34" i="10"/>
  <c r="O34" i="10"/>
  <c r="A35" i="10"/>
  <c r="AN35" i="10" s="1"/>
  <c r="AT34" i="10"/>
  <c r="AD34" i="10"/>
  <c r="N34" i="10"/>
  <c r="BI34" i="10"/>
  <c r="AS34" i="10"/>
  <c r="AC34" i="10"/>
  <c r="M34" i="10"/>
  <c r="BH34" i="10"/>
  <c r="AR34" i="10"/>
  <c r="AB34" i="10"/>
  <c r="L34" i="10"/>
  <c r="BG34" i="10"/>
  <c r="AQ34" i="10"/>
  <c r="AA34" i="10"/>
  <c r="K34" i="10"/>
  <c r="BF34" i="10"/>
  <c r="AP34" i="10"/>
  <c r="Z34" i="10"/>
  <c r="J34" i="10"/>
  <c r="BE34" i="10"/>
  <c r="AO34" i="10"/>
  <c r="Y34" i="10"/>
  <c r="I34" i="10"/>
  <c r="AZ35" i="13" l="1"/>
  <c r="AJ35" i="13"/>
  <c r="T35" i="13"/>
  <c r="AY35" i="13"/>
  <c r="AI35" i="13"/>
  <c r="S35" i="13"/>
  <c r="C35" i="13"/>
  <c r="AX35" i="13"/>
  <c r="AH35" i="13"/>
  <c r="R35" i="13"/>
  <c r="B35" i="13"/>
  <c r="AW35" i="13"/>
  <c r="AG35" i="13"/>
  <c r="Q35" i="13"/>
  <c r="AV35" i="13"/>
  <c r="AF35" i="13"/>
  <c r="P35" i="13"/>
  <c r="AU35" i="13"/>
  <c r="AE35" i="13"/>
  <c r="O35" i="13"/>
  <c r="A36" i="13"/>
  <c r="AT35" i="13"/>
  <c r="AD35" i="13"/>
  <c r="N35" i="13"/>
  <c r="AS35" i="13"/>
  <c r="AC35" i="13"/>
  <c r="M35" i="13"/>
  <c r="AR35" i="13"/>
  <c r="AB35" i="13"/>
  <c r="L35" i="13"/>
  <c r="AQ35" i="13"/>
  <c r="AA35" i="13"/>
  <c r="K35" i="13"/>
  <c r="AP35" i="13"/>
  <c r="Z35" i="13"/>
  <c r="J35" i="13"/>
  <c r="AO35" i="13"/>
  <c r="Y35" i="13"/>
  <c r="I35" i="13"/>
  <c r="AN35" i="13"/>
  <c r="X35" i="13"/>
  <c r="H35" i="13"/>
  <c r="F35" i="13"/>
  <c r="E35" i="13"/>
  <c r="BC35" i="13"/>
  <c r="BB35" i="13"/>
  <c r="BA35" i="13"/>
  <c r="AM35" i="13"/>
  <c r="AL35" i="13"/>
  <c r="AK35" i="13"/>
  <c r="W35" i="13"/>
  <c r="V35" i="13"/>
  <c r="U35" i="13"/>
  <c r="G35" i="13"/>
  <c r="BG36" i="11"/>
  <c r="BF36" i="11"/>
  <c r="BE36" i="11"/>
  <c r="BD36" i="11"/>
  <c r="BC36" i="11"/>
  <c r="BB36" i="11"/>
  <c r="AZ36" i="11"/>
  <c r="AY36" i="11"/>
  <c r="AX36" i="11"/>
  <c r="AW36" i="11"/>
  <c r="AV36" i="11"/>
  <c r="A37" i="11"/>
  <c r="AT36" i="11"/>
  <c r="BH36" i="11"/>
  <c r="AR36" i="11"/>
  <c r="AM36" i="11"/>
  <c r="W36" i="11"/>
  <c r="G36" i="11"/>
  <c r="AL36" i="11"/>
  <c r="V36" i="11"/>
  <c r="F36" i="11"/>
  <c r="AK36" i="11"/>
  <c r="U36" i="11"/>
  <c r="E36" i="11"/>
  <c r="AJ36" i="11"/>
  <c r="T36" i="11"/>
  <c r="D36" i="11"/>
  <c r="AI36" i="11"/>
  <c r="S36" i="11"/>
  <c r="C36" i="11"/>
  <c r="AH36" i="11"/>
  <c r="R36" i="11"/>
  <c r="B36" i="11"/>
  <c r="AG36" i="11"/>
  <c r="Q36" i="11"/>
  <c r="AF36" i="11"/>
  <c r="P36" i="11"/>
  <c r="BI36" i="11"/>
  <c r="AE36" i="11"/>
  <c r="O36" i="11"/>
  <c r="BA36" i="11"/>
  <c r="AD36" i="11"/>
  <c r="N36" i="11"/>
  <c r="AU36" i="11"/>
  <c r="AC36" i="11"/>
  <c r="M36" i="11"/>
  <c r="AS36" i="11"/>
  <c r="AB36" i="11"/>
  <c r="L36" i="11"/>
  <c r="AQ36" i="11"/>
  <c r="AA36" i="11"/>
  <c r="K36" i="11"/>
  <c r="AP36" i="11"/>
  <c r="Z36" i="11"/>
  <c r="J36" i="11"/>
  <c r="AO36" i="11"/>
  <c r="Y36" i="11"/>
  <c r="I36" i="11"/>
  <c r="AN36" i="11"/>
  <c r="X36" i="11"/>
  <c r="H36" i="11"/>
  <c r="BG35" i="10"/>
  <c r="AQ35" i="10"/>
  <c r="AA35" i="10"/>
  <c r="K35" i="10"/>
  <c r="BF35" i="10"/>
  <c r="AP35" i="10"/>
  <c r="Z35" i="10"/>
  <c r="J35" i="10"/>
  <c r="BE35" i="10"/>
  <c r="AO35" i="10"/>
  <c r="Y35" i="10"/>
  <c r="I35" i="10"/>
  <c r="BD35" i="10"/>
  <c r="X35" i="10"/>
  <c r="H35" i="10"/>
  <c r="BC35" i="10"/>
  <c r="AM35" i="10"/>
  <c r="W35" i="10"/>
  <c r="G35" i="10"/>
  <c r="BB35" i="10"/>
  <c r="AL35" i="10"/>
  <c r="V35" i="10"/>
  <c r="F35" i="10"/>
  <c r="BA35" i="10"/>
  <c r="AK35" i="10"/>
  <c r="U35" i="10"/>
  <c r="E35" i="10"/>
  <c r="AZ35" i="10"/>
  <c r="AJ35" i="10"/>
  <c r="T35" i="10"/>
  <c r="D35" i="10"/>
  <c r="AY35" i="10"/>
  <c r="AI35" i="10"/>
  <c r="S35" i="10"/>
  <c r="C35" i="10"/>
  <c r="AX35" i="10"/>
  <c r="AH35" i="10"/>
  <c r="R35" i="10"/>
  <c r="B35" i="10"/>
  <c r="AW35" i="10"/>
  <c r="AG35" i="10"/>
  <c r="Q35" i="10"/>
  <c r="AV35" i="10"/>
  <c r="AF35" i="10"/>
  <c r="P35" i="10"/>
  <c r="AU35" i="10"/>
  <c r="AE35" i="10"/>
  <c r="O35" i="10"/>
  <c r="A36" i="10"/>
  <c r="AN36" i="10" s="1"/>
  <c r="AT35" i="10"/>
  <c r="AD35" i="10"/>
  <c r="N35" i="10"/>
  <c r="BI35" i="10"/>
  <c r="AS35" i="10"/>
  <c r="AC35" i="10"/>
  <c r="M35" i="10"/>
  <c r="AR35" i="10"/>
  <c r="AB35" i="10"/>
  <c r="L35" i="10"/>
  <c r="BH35" i="10"/>
  <c r="BC36" i="13" l="1"/>
  <c r="AM36" i="13"/>
  <c r="W36" i="13"/>
  <c r="G36" i="13"/>
  <c r="BB36" i="13"/>
  <c r="AL36" i="13"/>
  <c r="V36" i="13"/>
  <c r="F36" i="13"/>
  <c r="BA36" i="13"/>
  <c r="AK36" i="13"/>
  <c r="U36" i="13"/>
  <c r="E36" i="13"/>
  <c r="AZ36" i="13"/>
  <c r="AJ36" i="13"/>
  <c r="T36" i="13"/>
  <c r="AY36" i="13"/>
  <c r="AI36" i="13"/>
  <c r="S36" i="13"/>
  <c r="C36" i="13"/>
  <c r="AX36" i="13"/>
  <c r="AH36" i="13"/>
  <c r="R36" i="13"/>
  <c r="B36" i="13"/>
  <c r="AW36" i="13"/>
  <c r="AG36" i="13"/>
  <c r="Q36" i="13"/>
  <c r="AV36" i="13"/>
  <c r="AF36" i="13"/>
  <c r="P36" i="13"/>
  <c r="AU36" i="13"/>
  <c r="AE36" i="13"/>
  <c r="O36" i="13"/>
  <c r="AT36" i="13"/>
  <c r="AD36" i="13"/>
  <c r="N36" i="13"/>
  <c r="AS36" i="13"/>
  <c r="AC36" i="13"/>
  <c r="M36" i="13"/>
  <c r="A37" i="13"/>
  <c r="AR36" i="13"/>
  <c r="AB36" i="13"/>
  <c r="L36" i="13"/>
  <c r="AQ36" i="13"/>
  <c r="AA36" i="13"/>
  <c r="K36" i="13"/>
  <c r="Z36" i="13"/>
  <c r="Y36" i="13"/>
  <c r="X36" i="13"/>
  <c r="J36" i="13"/>
  <c r="I36" i="13"/>
  <c r="H36" i="13"/>
  <c r="AP36" i="13"/>
  <c r="AO36" i="13"/>
  <c r="AN36" i="13"/>
  <c r="A38" i="11"/>
  <c r="AT37" i="11"/>
  <c r="AD37" i="11"/>
  <c r="N37" i="11"/>
  <c r="BI37" i="11"/>
  <c r="AS37" i="11"/>
  <c r="AC37" i="11"/>
  <c r="M37" i="11"/>
  <c r="BH37" i="11"/>
  <c r="AR37" i="11"/>
  <c r="AB37" i="11"/>
  <c r="L37" i="11"/>
  <c r="BG37" i="11"/>
  <c r="AQ37" i="11"/>
  <c r="AA37" i="11"/>
  <c r="K37" i="11"/>
  <c r="BF37" i="11"/>
  <c r="AP37" i="11"/>
  <c r="Z37" i="11"/>
  <c r="J37" i="11"/>
  <c r="BE37" i="11"/>
  <c r="AO37" i="11"/>
  <c r="Y37" i="11"/>
  <c r="I37" i="11"/>
  <c r="BD37" i="11"/>
  <c r="AN37" i="11"/>
  <c r="BC37" i="11"/>
  <c r="AM37" i="11"/>
  <c r="W37" i="11"/>
  <c r="G37" i="11"/>
  <c r="BB37" i="11"/>
  <c r="AL37" i="11"/>
  <c r="V37" i="11"/>
  <c r="F37" i="11"/>
  <c r="BA37" i="11"/>
  <c r="AK37" i="11"/>
  <c r="U37" i="11"/>
  <c r="E37" i="11"/>
  <c r="AZ37" i="11"/>
  <c r="AJ37" i="11"/>
  <c r="T37" i="11"/>
  <c r="D37" i="11"/>
  <c r="AY37" i="11"/>
  <c r="AI37" i="11"/>
  <c r="S37" i="11"/>
  <c r="C37" i="11"/>
  <c r="AW37" i="11"/>
  <c r="AG37" i="11"/>
  <c r="Q37" i="11"/>
  <c r="AV37" i="11"/>
  <c r="AU37" i="11"/>
  <c r="AE37" i="11"/>
  <c r="O37" i="11"/>
  <c r="AX37" i="11"/>
  <c r="AH37" i="11"/>
  <c r="AF37" i="11"/>
  <c r="X37" i="11"/>
  <c r="R37" i="11"/>
  <c r="P37" i="11"/>
  <c r="H37" i="11"/>
  <c r="B37" i="11"/>
  <c r="BE36" i="10"/>
  <c r="AY36" i="10"/>
  <c r="AT36" i="10"/>
  <c r="AD36" i="10"/>
  <c r="N36" i="10"/>
  <c r="AS36" i="10"/>
  <c r="AC36" i="10"/>
  <c r="M36" i="10"/>
  <c r="A37" i="10"/>
  <c r="AN37" i="10" s="1"/>
  <c r="AR36" i="10"/>
  <c r="AB36" i="10"/>
  <c r="L36" i="10"/>
  <c r="BI36" i="10"/>
  <c r="AQ36" i="10"/>
  <c r="AA36" i="10"/>
  <c r="K36" i="10"/>
  <c r="BH36" i="10"/>
  <c r="AP36" i="10"/>
  <c r="Z36" i="10"/>
  <c r="J36" i="10"/>
  <c r="BG36" i="10"/>
  <c r="AO36" i="10"/>
  <c r="Y36" i="10"/>
  <c r="I36" i="10"/>
  <c r="BF36" i="10"/>
  <c r="X36" i="10"/>
  <c r="H36" i="10"/>
  <c r="BD36" i="10"/>
  <c r="AM36" i="10"/>
  <c r="W36" i="10"/>
  <c r="G36" i="10"/>
  <c r="BC36" i="10"/>
  <c r="AL36" i="10"/>
  <c r="V36" i="10"/>
  <c r="F36" i="10"/>
  <c r="BB36" i="10"/>
  <c r="AK36" i="10"/>
  <c r="U36" i="10"/>
  <c r="E36" i="10"/>
  <c r="BA36" i="10"/>
  <c r="AJ36" i="10"/>
  <c r="T36" i="10"/>
  <c r="D36" i="10"/>
  <c r="AZ36" i="10"/>
  <c r="AI36" i="10"/>
  <c r="S36" i="10"/>
  <c r="C36" i="10"/>
  <c r="AX36" i="10"/>
  <c r="AH36" i="10"/>
  <c r="R36" i="10"/>
  <c r="B36" i="10"/>
  <c r="AW36" i="10"/>
  <c r="AG36" i="10"/>
  <c r="Q36" i="10"/>
  <c r="AV36" i="10"/>
  <c r="AF36" i="10"/>
  <c r="P36" i="10"/>
  <c r="AU36" i="10"/>
  <c r="AE36" i="10"/>
  <c r="O36" i="10"/>
  <c r="A38" i="13" l="1"/>
  <c r="AT37" i="13"/>
  <c r="AD37" i="13"/>
  <c r="N37" i="13"/>
  <c r="AP37" i="13"/>
  <c r="Z37" i="13"/>
  <c r="J37" i="13"/>
  <c r="AX37" i="13"/>
  <c r="AF37" i="13"/>
  <c r="M37" i="13"/>
  <c r="AW37" i="13"/>
  <c r="AE37" i="13"/>
  <c r="L37" i="13"/>
  <c r="AV37" i="13"/>
  <c r="AC37" i="13"/>
  <c r="K37" i="13"/>
  <c r="AU37" i="13"/>
  <c r="AB37" i="13"/>
  <c r="I37" i="13"/>
  <c r="AS37" i="13"/>
  <c r="AA37" i="13"/>
  <c r="H37" i="13"/>
  <c r="AR37" i="13"/>
  <c r="Y37" i="13"/>
  <c r="G37" i="13"/>
  <c r="AQ37" i="13"/>
  <c r="X37" i="13"/>
  <c r="F37" i="13"/>
  <c r="AO37" i="13"/>
  <c r="W37" i="13"/>
  <c r="E37" i="13"/>
  <c r="AN37" i="13"/>
  <c r="V37" i="13"/>
  <c r="AM37" i="13"/>
  <c r="U37" i="13"/>
  <c r="C37" i="13"/>
  <c r="AL37" i="13"/>
  <c r="T37" i="13"/>
  <c r="B37" i="13"/>
  <c r="BC37" i="13"/>
  <c r="AK37" i="13"/>
  <c r="S37" i="13"/>
  <c r="BB37" i="13"/>
  <c r="AJ37" i="13"/>
  <c r="R37" i="13"/>
  <c r="BA37" i="13"/>
  <c r="AZ37" i="13"/>
  <c r="AY37" i="13"/>
  <c r="AI37" i="13"/>
  <c r="AH37" i="13"/>
  <c r="AG37" i="13"/>
  <c r="Q37" i="13"/>
  <c r="P37" i="13"/>
  <c r="O37" i="13"/>
  <c r="AW38" i="11"/>
  <c r="AG38" i="11"/>
  <c r="Q38" i="11"/>
  <c r="AV38" i="11"/>
  <c r="AF38" i="11"/>
  <c r="P38" i="11"/>
  <c r="AU38" i="11"/>
  <c r="AE38" i="11"/>
  <c r="O38" i="11"/>
  <c r="A39" i="11"/>
  <c r="AT38" i="11"/>
  <c r="AD38" i="11"/>
  <c r="N38" i="11"/>
  <c r="BI38" i="11"/>
  <c r="AS38" i="11"/>
  <c r="AC38" i="11"/>
  <c r="M38" i="11"/>
  <c r="BH38" i="11"/>
  <c r="AR38" i="11"/>
  <c r="AB38" i="11"/>
  <c r="L38" i="11"/>
  <c r="BG38" i="11"/>
  <c r="AQ38" i="11"/>
  <c r="AA38" i="11"/>
  <c r="K38" i="11"/>
  <c r="BF38" i="11"/>
  <c r="AP38" i="11"/>
  <c r="Z38" i="11"/>
  <c r="J38" i="11"/>
  <c r="BE38" i="11"/>
  <c r="AO38" i="11"/>
  <c r="Y38" i="11"/>
  <c r="I38" i="11"/>
  <c r="BD38" i="11"/>
  <c r="AN38" i="11"/>
  <c r="X38" i="11"/>
  <c r="H38" i="11"/>
  <c r="BC38" i="11"/>
  <c r="AM38" i="11"/>
  <c r="W38" i="11"/>
  <c r="G38" i="11"/>
  <c r="BB38" i="11"/>
  <c r="AL38" i="11"/>
  <c r="V38" i="11"/>
  <c r="F38" i="11"/>
  <c r="AZ38" i="11"/>
  <c r="AJ38" i="11"/>
  <c r="T38" i="11"/>
  <c r="D38" i="11"/>
  <c r="AY38" i="11"/>
  <c r="AI38" i="11"/>
  <c r="S38" i="11"/>
  <c r="C38" i="11"/>
  <c r="AX38" i="11"/>
  <c r="AH38" i="11"/>
  <c r="R38" i="11"/>
  <c r="B38" i="11"/>
  <c r="BA38" i="11"/>
  <c r="AK38" i="11"/>
  <c r="U38" i="11"/>
  <c r="E38" i="11"/>
  <c r="BH37" i="10"/>
  <c r="AR37" i="10"/>
  <c r="AB37" i="10"/>
  <c r="L37" i="10"/>
  <c r="BB37" i="10"/>
  <c r="AL37" i="10"/>
  <c r="V37" i="10"/>
  <c r="F37" i="10"/>
  <c r="BF37" i="10"/>
  <c r="U37" i="10"/>
  <c r="C37" i="10"/>
  <c r="BE37" i="10"/>
  <c r="AM37" i="10"/>
  <c r="T37" i="10"/>
  <c r="B37" i="10"/>
  <c r="BD37" i="10"/>
  <c r="AK37" i="10"/>
  <c r="S37" i="10"/>
  <c r="BC37" i="10"/>
  <c r="AJ37" i="10"/>
  <c r="R37" i="10"/>
  <c r="BA37" i="10"/>
  <c r="AI37" i="10"/>
  <c r="Q37" i="10"/>
  <c r="AZ37" i="10"/>
  <c r="AH37" i="10"/>
  <c r="P37" i="10"/>
  <c r="AY37" i="10"/>
  <c r="AG37" i="10"/>
  <c r="O37" i="10"/>
  <c r="AX37" i="10"/>
  <c r="AF37" i="10"/>
  <c r="N37" i="10"/>
  <c r="AW37" i="10"/>
  <c r="AE37" i="10"/>
  <c r="M37" i="10"/>
  <c r="AV37" i="10"/>
  <c r="AD37" i="10"/>
  <c r="K37" i="10"/>
  <c r="AU37" i="10"/>
  <c r="AC37" i="10"/>
  <c r="J37" i="10"/>
  <c r="AT37" i="10"/>
  <c r="AA37" i="10"/>
  <c r="I37" i="10"/>
  <c r="AS37" i="10"/>
  <c r="Z37" i="10"/>
  <c r="H37" i="10"/>
  <c r="A38" i="10"/>
  <c r="AN38" i="10" s="1"/>
  <c r="AQ37" i="10"/>
  <c r="Y37" i="10"/>
  <c r="G37" i="10"/>
  <c r="BI37" i="10"/>
  <c r="AP37" i="10"/>
  <c r="X37" i="10"/>
  <c r="E37" i="10"/>
  <c r="BG37" i="10"/>
  <c r="AO37" i="10"/>
  <c r="W37" i="10"/>
  <c r="D37" i="10"/>
  <c r="AW38" i="13" l="1"/>
  <c r="AG38" i="13"/>
  <c r="Q38" i="13"/>
  <c r="AS38" i="13"/>
  <c r="AC38" i="13"/>
  <c r="M38" i="13"/>
  <c r="A39" i="13"/>
  <c r="AQ38" i="13"/>
  <c r="Y38" i="13"/>
  <c r="G38" i="13"/>
  <c r="AP38" i="13"/>
  <c r="X38" i="13"/>
  <c r="F38" i="13"/>
  <c r="AO38" i="13"/>
  <c r="W38" i="13"/>
  <c r="E38" i="13"/>
  <c r="AN38" i="13"/>
  <c r="V38" i="13"/>
  <c r="AM38" i="13"/>
  <c r="U38" i="13"/>
  <c r="C38" i="13"/>
  <c r="AL38" i="13"/>
  <c r="T38" i="13"/>
  <c r="B38" i="13"/>
  <c r="BC38" i="13"/>
  <c r="AK38" i="13"/>
  <c r="S38" i="13"/>
  <c r="BB38" i="13"/>
  <c r="AJ38" i="13"/>
  <c r="R38" i="13"/>
  <c r="BA38" i="13"/>
  <c r="AI38" i="13"/>
  <c r="P38" i="13"/>
  <c r="AZ38" i="13"/>
  <c r="AH38" i="13"/>
  <c r="O38" i="13"/>
  <c r="AY38" i="13"/>
  <c r="AF38" i="13"/>
  <c r="N38" i="13"/>
  <c r="AX38" i="13"/>
  <c r="AE38" i="13"/>
  <c r="L38" i="13"/>
  <c r="AV38" i="13"/>
  <c r="AD38" i="13"/>
  <c r="K38" i="13"/>
  <c r="H38" i="13"/>
  <c r="AU38" i="13"/>
  <c r="AT38" i="13"/>
  <c r="AR38" i="13"/>
  <c r="AB38" i="13"/>
  <c r="AA38" i="13"/>
  <c r="Z38" i="13"/>
  <c r="J38" i="13"/>
  <c r="I38" i="13"/>
  <c r="AZ39" i="11"/>
  <c r="AJ39" i="11"/>
  <c r="T39" i="11"/>
  <c r="D39" i="11"/>
  <c r="AY39" i="11"/>
  <c r="AI39" i="11"/>
  <c r="S39" i="11"/>
  <c r="C39" i="11"/>
  <c r="AX39" i="11"/>
  <c r="AH39" i="11"/>
  <c r="R39" i="11"/>
  <c r="B39" i="11"/>
  <c r="AW39" i="11"/>
  <c r="AG39" i="11"/>
  <c r="Q39" i="11"/>
  <c r="AV39" i="11"/>
  <c r="AF39" i="11"/>
  <c r="P39" i="11"/>
  <c r="AU39" i="11"/>
  <c r="AE39" i="11"/>
  <c r="O39" i="11"/>
  <c r="A40" i="11"/>
  <c r="AT39" i="11"/>
  <c r="AD39" i="11"/>
  <c r="N39" i="11"/>
  <c r="BI39" i="11"/>
  <c r="AS39" i="11"/>
  <c r="AC39" i="11"/>
  <c r="M39" i="11"/>
  <c r="BH39" i="11"/>
  <c r="AR39" i="11"/>
  <c r="AB39" i="11"/>
  <c r="L39" i="11"/>
  <c r="BG39" i="11"/>
  <c r="AQ39" i="11"/>
  <c r="AA39" i="11"/>
  <c r="K39" i="11"/>
  <c r="BF39" i="11"/>
  <c r="AP39" i="11"/>
  <c r="Z39" i="11"/>
  <c r="J39" i="11"/>
  <c r="BE39" i="11"/>
  <c r="AO39" i="11"/>
  <c r="Y39" i="11"/>
  <c r="I39" i="11"/>
  <c r="BC39" i="11"/>
  <c r="AM39" i="11"/>
  <c r="W39" i="11"/>
  <c r="G39" i="11"/>
  <c r="BB39" i="11"/>
  <c r="AL39" i="11"/>
  <c r="V39" i="11"/>
  <c r="F39" i="11"/>
  <c r="BA39" i="11"/>
  <c r="AK39" i="11"/>
  <c r="U39" i="11"/>
  <c r="E39" i="11"/>
  <c r="BD39" i="11"/>
  <c r="AN39" i="11"/>
  <c r="X39" i="11"/>
  <c r="H39" i="11"/>
  <c r="AU38" i="10"/>
  <c r="AE38" i="10"/>
  <c r="O38" i="10"/>
  <c r="BE38" i="10"/>
  <c r="AO38" i="10"/>
  <c r="Y38" i="10"/>
  <c r="I38" i="10"/>
  <c r="AZ38" i="10"/>
  <c r="AH38" i="10"/>
  <c r="P38" i="10"/>
  <c r="AY38" i="10"/>
  <c r="AG38" i="10"/>
  <c r="N38" i="10"/>
  <c r="AX38" i="10"/>
  <c r="AF38" i="10"/>
  <c r="M38" i="10"/>
  <c r="AW38" i="10"/>
  <c r="AD38" i="10"/>
  <c r="L38" i="10"/>
  <c r="AV38" i="10"/>
  <c r="AC38" i="10"/>
  <c r="K38" i="10"/>
  <c r="AT38" i="10"/>
  <c r="AB38" i="10"/>
  <c r="J38" i="10"/>
  <c r="AS38" i="10"/>
  <c r="AA38" i="10"/>
  <c r="H38" i="10"/>
  <c r="A39" i="10"/>
  <c r="AN39" i="10" s="1"/>
  <c r="AR38" i="10"/>
  <c r="Z38" i="10"/>
  <c r="G38" i="10"/>
  <c r="BI38" i="10"/>
  <c r="AQ38" i="10"/>
  <c r="X38" i="10"/>
  <c r="F38" i="10"/>
  <c r="BH38" i="10"/>
  <c r="AP38" i="10"/>
  <c r="W38" i="10"/>
  <c r="E38" i="10"/>
  <c r="BG38" i="10"/>
  <c r="V38" i="10"/>
  <c r="D38" i="10"/>
  <c r="BF38" i="10"/>
  <c r="AM38" i="10"/>
  <c r="U38" i="10"/>
  <c r="C38" i="10"/>
  <c r="BD38" i="10"/>
  <c r="AL38" i="10"/>
  <c r="T38" i="10"/>
  <c r="B38" i="10"/>
  <c r="BC38" i="10"/>
  <c r="AK38" i="10"/>
  <c r="S38" i="10"/>
  <c r="BB38" i="10"/>
  <c r="AJ38" i="10"/>
  <c r="R38" i="10"/>
  <c r="BA38" i="10"/>
  <c r="AI38" i="10"/>
  <c r="Q38" i="10"/>
  <c r="AZ39" i="13" l="1"/>
  <c r="AJ39" i="13"/>
  <c r="T39" i="13"/>
  <c r="AV39" i="13"/>
  <c r="AF39" i="13"/>
  <c r="P39" i="13"/>
  <c r="A40" i="13"/>
  <c r="AT39" i="13"/>
  <c r="AS39" i="13"/>
  <c r="AC39" i="13"/>
  <c r="AN39" i="13"/>
  <c r="X39" i="13"/>
  <c r="AO39" i="13"/>
  <c r="S39" i="13"/>
  <c r="AM39" i="13"/>
  <c r="R39" i="13"/>
  <c r="AL39" i="13"/>
  <c r="Q39" i="13"/>
  <c r="AK39" i="13"/>
  <c r="O39" i="13"/>
  <c r="AI39" i="13"/>
  <c r="N39" i="13"/>
  <c r="AH39" i="13"/>
  <c r="M39" i="13"/>
  <c r="BC39" i="13"/>
  <c r="AG39" i="13"/>
  <c r="L39" i="13"/>
  <c r="BB39" i="13"/>
  <c r="AE39" i="13"/>
  <c r="K39" i="13"/>
  <c r="BA39" i="13"/>
  <c r="AD39" i="13"/>
  <c r="J39" i="13"/>
  <c r="AY39" i="13"/>
  <c r="AB39" i="13"/>
  <c r="I39" i="13"/>
  <c r="AX39" i="13"/>
  <c r="AA39" i="13"/>
  <c r="H39" i="13"/>
  <c r="AW39" i="13"/>
  <c r="Z39" i="13"/>
  <c r="G39" i="13"/>
  <c r="AU39" i="13"/>
  <c r="Y39" i="13"/>
  <c r="F39" i="13"/>
  <c r="AQ39" i="13"/>
  <c r="AP39" i="13"/>
  <c r="W39" i="13"/>
  <c r="V39" i="13"/>
  <c r="U39" i="13"/>
  <c r="E39" i="13"/>
  <c r="C39" i="13"/>
  <c r="B39" i="13"/>
  <c r="AR39" i="13"/>
  <c r="BC40" i="11"/>
  <c r="AM40" i="11"/>
  <c r="W40" i="11"/>
  <c r="G40" i="11"/>
  <c r="BB40" i="11"/>
  <c r="AL40" i="11"/>
  <c r="V40" i="11"/>
  <c r="F40" i="11"/>
  <c r="BA40" i="11"/>
  <c r="AK40" i="11"/>
  <c r="U40" i="11"/>
  <c r="E40" i="11"/>
  <c r="AZ40" i="11"/>
  <c r="AJ40" i="11"/>
  <c r="T40" i="11"/>
  <c r="D40" i="11"/>
  <c r="AY40" i="11"/>
  <c r="AI40" i="11"/>
  <c r="S40" i="11"/>
  <c r="C40" i="11"/>
  <c r="AX40" i="11"/>
  <c r="AH40" i="11"/>
  <c r="R40" i="11"/>
  <c r="B40" i="11"/>
  <c r="AW40" i="11"/>
  <c r="AG40" i="11"/>
  <c r="Q40" i="11"/>
  <c r="AV40" i="11"/>
  <c r="AF40" i="11"/>
  <c r="P40" i="11"/>
  <c r="AU40" i="11"/>
  <c r="AE40" i="11"/>
  <c r="O40" i="11"/>
  <c r="A41" i="11"/>
  <c r="AT40" i="11"/>
  <c r="AD40" i="11"/>
  <c r="N40" i="11"/>
  <c r="BI40" i="11"/>
  <c r="AS40" i="11"/>
  <c r="AC40" i="11"/>
  <c r="M40" i="11"/>
  <c r="BH40" i="11"/>
  <c r="AR40" i="11"/>
  <c r="AB40" i="11"/>
  <c r="L40" i="11"/>
  <c r="BF40" i="11"/>
  <c r="AP40" i="11"/>
  <c r="Z40" i="11"/>
  <c r="J40" i="11"/>
  <c r="BE40" i="11"/>
  <c r="AO40" i="11"/>
  <c r="Y40" i="11"/>
  <c r="I40" i="11"/>
  <c r="BD40" i="11"/>
  <c r="AN40" i="11"/>
  <c r="X40" i="11"/>
  <c r="H40" i="11"/>
  <c r="BG40" i="11"/>
  <c r="AQ40" i="11"/>
  <c r="AA40" i="11"/>
  <c r="K40" i="11"/>
  <c r="AX39" i="10"/>
  <c r="AH39" i="10"/>
  <c r="R39" i="10"/>
  <c r="B39" i="10"/>
  <c r="BI39" i="10"/>
  <c r="AS39" i="10"/>
  <c r="AC39" i="10"/>
  <c r="M39" i="10"/>
  <c r="BH39" i="10"/>
  <c r="AR39" i="10"/>
  <c r="AB39" i="10"/>
  <c r="L39" i="10"/>
  <c r="BF39" i="10"/>
  <c r="AP39" i="10"/>
  <c r="Z39" i="10"/>
  <c r="J39" i="10"/>
  <c r="BA39" i="10"/>
  <c r="AF39" i="10"/>
  <c r="I39" i="10"/>
  <c r="AZ39" i="10"/>
  <c r="AE39" i="10"/>
  <c r="H39" i="10"/>
  <c r="AY39" i="10"/>
  <c r="AD39" i="10"/>
  <c r="G39" i="10"/>
  <c r="AW39" i="10"/>
  <c r="AA39" i="10"/>
  <c r="F39" i="10"/>
  <c r="AV39" i="10"/>
  <c r="Y39" i="10"/>
  <c r="E39" i="10"/>
  <c r="AU39" i="10"/>
  <c r="X39" i="10"/>
  <c r="D39" i="10"/>
  <c r="AT39" i="10"/>
  <c r="W39" i="10"/>
  <c r="C39" i="10"/>
  <c r="AQ39" i="10"/>
  <c r="V39" i="10"/>
  <c r="AO39" i="10"/>
  <c r="U39" i="10"/>
  <c r="T39" i="10"/>
  <c r="A40" i="10"/>
  <c r="AN40" i="10" s="1"/>
  <c r="AM39" i="10"/>
  <c r="S39" i="10"/>
  <c r="BG39" i="10"/>
  <c r="AL39" i="10"/>
  <c r="Q39" i="10"/>
  <c r="BE39" i="10"/>
  <c r="AK39" i="10"/>
  <c r="P39" i="10"/>
  <c r="BD39" i="10"/>
  <c r="AJ39" i="10"/>
  <c r="O39" i="10"/>
  <c r="BC39" i="10"/>
  <c r="AI39" i="10"/>
  <c r="N39" i="10"/>
  <c r="BB39" i="10"/>
  <c r="AG39" i="10"/>
  <c r="K39" i="10"/>
  <c r="BC40" i="13" l="1"/>
  <c r="AM40" i="13"/>
  <c r="W40" i="13"/>
  <c r="G40" i="13"/>
  <c r="AZ40" i="13"/>
  <c r="AY40" i="13"/>
  <c r="AI40" i="13"/>
  <c r="S40" i="13"/>
  <c r="C40" i="13"/>
  <c r="AX40" i="13"/>
  <c r="AH40" i="13"/>
  <c r="AW40" i="13"/>
  <c r="AG40" i="13"/>
  <c r="Q40" i="13"/>
  <c r="AV40" i="13"/>
  <c r="AF40" i="13"/>
  <c r="P40" i="13"/>
  <c r="AS40" i="13"/>
  <c r="AQ40" i="13"/>
  <c r="AA40" i="13"/>
  <c r="K40" i="13"/>
  <c r="Z40" i="13"/>
  <c r="BB40" i="13"/>
  <c r="Y40" i="13"/>
  <c r="B40" i="13"/>
  <c r="BA40" i="13"/>
  <c r="X40" i="13"/>
  <c r="AU40" i="13"/>
  <c r="V40" i="13"/>
  <c r="AT40" i="13"/>
  <c r="U40" i="13"/>
  <c r="AR40" i="13"/>
  <c r="T40" i="13"/>
  <c r="AP40" i="13"/>
  <c r="R40" i="13"/>
  <c r="AO40" i="13"/>
  <c r="O40" i="13"/>
  <c r="AN40" i="13"/>
  <c r="N40" i="13"/>
  <c r="AL40" i="13"/>
  <c r="M40" i="13"/>
  <c r="AK40" i="13"/>
  <c r="L40" i="13"/>
  <c r="AJ40" i="13"/>
  <c r="J40" i="13"/>
  <c r="A41" i="13"/>
  <c r="AE40" i="13"/>
  <c r="I40" i="13"/>
  <c r="AD40" i="13"/>
  <c r="AC40" i="13"/>
  <c r="AB40" i="13"/>
  <c r="H40" i="13"/>
  <c r="F40" i="13"/>
  <c r="E40" i="13"/>
  <c r="BF41" i="11"/>
  <c r="AP41" i="11"/>
  <c r="Z41" i="11"/>
  <c r="J41" i="11"/>
  <c r="BE41" i="11"/>
  <c r="AO41" i="11"/>
  <c r="Y41" i="11"/>
  <c r="I41" i="11"/>
  <c r="BD41" i="11"/>
  <c r="AN41" i="11"/>
  <c r="X41" i="11"/>
  <c r="H41" i="11"/>
  <c r="BC41" i="11"/>
  <c r="AM41" i="11"/>
  <c r="W41" i="11"/>
  <c r="G41" i="11"/>
  <c r="BB41" i="11"/>
  <c r="AL41" i="11"/>
  <c r="V41" i="11"/>
  <c r="F41" i="11"/>
  <c r="BA41" i="11"/>
  <c r="AK41" i="11"/>
  <c r="U41" i="11"/>
  <c r="E41" i="11"/>
  <c r="AZ41" i="11"/>
  <c r="AJ41" i="11"/>
  <c r="T41" i="11"/>
  <c r="D41" i="11"/>
  <c r="AY41" i="11"/>
  <c r="AI41" i="11"/>
  <c r="S41" i="11"/>
  <c r="C41" i="11"/>
  <c r="AX41" i="11"/>
  <c r="AH41" i="11"/>
  <c r="R41" i="11"/>
  <c r="B41" i="11"/>
  <c r="AW41" i="11"/>
  <c r="AG41" i="11"/>
  <c r="Q41" i="11"/>
  <c r="AV41" i="11"/>
  <c r="AF41" i="11"/>
  <c r="P41" i="11"/>
  <c r="AU41" i="11"/>
  <c r="AE41" i="11"/>
  <c r="O41" i="11"/>
  <c r="BI41" i="11"/>
  <c r="AS41" i="11"/>
  <c r="AC41" i="11"/>
  <c r="M41" i="11"/>
  <c r="BH41" i="11"/>
  <c r="AR41" i="11"/>
  <c r="AB41" i="11"/>
  <c r="L41" i="11"/>
  <c r="BG41" i="11"/>
  <c r="AQ41" i="11"/>
  <c r="AA41" i="11"/>
  <c r="K41" i="11"/>
  <c r="A42" i="11"/>
  <c r="AT41" i="11"/>
  <c r="AD41" i="11"/>
  <c r="N41" i="11"/>
  <c r="BA40" i="10"/>
  <c r="AK40" i="10"/>
  <c r="U40" i="10"/>
  <c r="E40" i="10"/>
  <c r="AV40" i="10"/>
  <c r="AF40" i="10"/>
  <c r="P40" i="10"/>
  <c r="AU40" i="10"/>
  <c r="AE40" i="10"/>
  <c r="O40" i="10"/>
  <c r="BI40" i="10"/>
  <c r="AS40" i="10"/>
  <c r="AC40" i="10"/>
  <c r="M40" i="10"/>
  <c r="BD40" i="10"/>
  <c r="AI40" i="10"/>
  <c r="L40" i="10"/>
  <c r="BC40" i="10"/>
  <c r="AH40" i="10"/>
  <c r="K40" i="10"/>
  <c r="BB40" i="10"/>
  <c r="AG40" i="10"/>
  <c r="J40" i="10"/>
  <c r="AZ40" i="10"/>
  <c r="AD40" i="10"/>
  <c r="I40" i="10"/>
  <c r="AY40" i="10"/>
  <c r="AB40" i="10"/>
  <c r="H40" i="10"/>
  <c r="AX40" i="10"/>
  <c r="AA40" i="10"/>
  <c r="G40" i="10"/>
  <c r="AW40" i="10"/>
  <c r="Z40" i="10"/>
  <c r="F40" i="10"/>
  <c r="AT40" i="10"/>
  <c r="Y40" i="10"/>
  <c r="D40" i="10"/>
  <c r="AR40" i="10"/>
  <c r="X40" i="10"/>
  <c r="C40" i="10"/>
  <c r="AQ40" i="10"/>
  <c r="W40" i="10"/>
  <c r="B40" i="10"/>
  <c r="AP40" i="10"/>
  <c r="V40" i="10"/>
  <c r="A41" i="10"/>
  <c r="AN41" i="10" s="1"/>
  <c r="AO40" i="10"/>
  <c r="T40" i="10"/>
  <c r="BH40" i="10"/>
  <c r="S40" i="10"/>
  <c r="BG40" i="10"/>
  <c r="AM40" i="10"/>
  <c r="R40" i="10"/>
  <c r="BF40" i="10"/>
  <c r="AL40" i="10"/>
  <c r="Q40" i="10"/>
  <c r="AJ40" i="10"/>
  <c r="N40" i="10"/>
  <c r="BE40" i="10"/>
  <c r="AP41" i="13" l="1"/>
  <c r="Z41" i="13"/>
  <c r="J41" i="13"/>
  <c r="BC41" i="13"/>
  <c r="AM41" i="13"/>
  <c r="W41" i="13"/>
  <c r="G41" i="13"/>
  <c r="BB41" i="13"/>
  <c r="AL41" i="13"/>
  <c r="V41" i="13"/>
  <c r="F41" i="13"/>
  <c r="BA41" i="13"/>
  <c r="AK41" i="13"/>
  <c r="U41" i="13"/>
  <c r="E41" i="13"/>
  <c r="AZ41" i="13"/>
  <c r="AJ41" i="13"/>
  <c r="T41" i="13"/>
  <c r="AY41" i="13"/>
  <c r="AI41" i="13"/>
  <c r="S41" i="13"/>
  <c r="C41" i="13"/>
  <c r="AV41" i="13"/>
  <c r="AF41" i="13"/>
  <c r="P41" i="13"/>
  <c r="A42" i="13"/>
  <c r="AT41" i="13"/>
  <c r="AD41" i="13"/>
  <c r="N41" i="13"/>
  <c r="AA41" i="13"/>
  <c r="Y41" i="13"/>
  <c r="X41" i="13"/>
  <c r="AX41" i="13"/>
  <c r="R41" i="13"/>
  <c r="AW41" i="13"/>
  <c r="Q41" i="13"/>
  <c r="AU41" i="13"/>
  <c r="O41" i="13"/>
  <c r="AS41" i="13"/>
  <c r="M41" i="13"/>
  <c r="AR41" i="13"/>
  <c r="L41" i="13"/>
  <c r="AQ41" i="13"/>
  <c r="K41" i="13"/>
  <c r="AO41" i="13"/>
  <c r="I41" i="13"/>
  <c r="AN41" i="13"/>
  <c r="H41" i="13"/>
  <c r="AH41" i="13"/>
  <c r="B41" i="13"/>
  <c r="AG41" i="13"/>
  <c r="AE41" i="13"/>
  <c r="AC41" i="13"/>
  <c r="AB41" i="13"/>
  <c r="BI42" i="11"/>
  <c r="AS42" i="11"/>
  <c r="AC42" i="11"/>
  <c r="M42" i="11"/>
  <c r="BH42" i="11"/>
  <c r="AR42" i="11"/>
  <c r="AB42" i="11"/>
  <c r="L42" i="11"/>
  <c r="BG42" i="11"/>
  <c r="AQ42" i="11"/>
  <c r="AA42" i="11"/>
  <c r="K42" i="11"/>
  <c r="BF42" i="11"/>
  <c r="AP42" i="11"/>
  <c r="Z42" i="11"/>
  <c r="J42" i="11"/>
  <c r="BE42" i="11"/>
  <c r="AO42" i="11"/>
  <c r="Y42" i="11"/>
  <c r="I42" i="11"/>
  <c r="BD42" i="11"/>
  <c r="AN42" i="11"/>
  <c r="X42" i="11"/>
  <c r="H42" i="11"/>
  <c r="BC42" i="11"/>
  <c r="AM42" i="11"/>
  <c r="W42" i="11"/>
  <c r="G42" i="11"/>
  <c r="BB42" i="11"/>
  <c r="AL42" i="11"/>
  <c r="V42" i="11"/>
  <c r="F42" i="11"/>
  <c r="BA42" i="11"/>
  <c r="AK42" i="11"/>
  <c r="U42" i="11"/>
  <c r="E42" i="11"/>
  <c r="AZ42" i="11"/>
  <c r="AJ42" i="11"/>
  <c r="T42" i="11"/>
  <c r="D42" i="11"/>
  <c r="AY42" i="11"/>
  <c r="AI42" i="11"/>
  <c r="S42" i="11"/>
  <c r="C42" i="11"/>
  <c r="AX42" i="11"/>
  <c r="AH42" i="11"/>
  <c r="R42" i="11"/>
  <c r="B42" i="11"/>
  <c r="AV42" i="11"/>
  <c r="AF42" i="11"/>
  <c r="P42" i="11"/>
  <c r="AU42" i="11"/>
  <c r="AE42" i="11"/>
  <c r="O42" i="11"/>
  <c r="A43" i="11"/>
  <c r="AT42" i="11"/>
  <c r="AD42" i="11"/>
  <c r="N42" i="11"/>
  <c r="AW42" i="11"/>
  <c r="AG42" i="11"/>
  <c r="Q42" i="11"/>
  <c r="BE41" i="10"/>
  <c r="AO41" i="10"/>
  <c r="BD41" i="10"/>
  <c r="X41" i="10"/>
  <c r="H41" i="10"/>
  <c r="AY41" i="10"/>
  <c r="AI41" i="10"/>
  <c r="S41" i="10"/>
  <c r="C41" i="10"/>
  <c r="AX41" i="10"/>
  <c r="AH41" i="10"/>
  <c r="R41" i="10"/>
  <c r="B41" i="10"/>
  <c r="AW41" i="10"/>
  <c r="AV41" i="10"/>
  <c r="AF41" i="10"/>
  <c r="P41" i="10"/>
  <c r="A42" i="10"/>
  <c r="AN42" i="10" s="1"/>
  <c r="AL41" i="10"/>
  <c r="O41" i="10"/>
  <c r="BI41" i="10"/>
  <c r="AK41" i="10"/>
  <c r="N41" i="10"/>
  <c r="BH41" i="10"/>
  <c r="AJ41" i="10"/>
  <c r="M41" i="10"/>
  <c r="BG41" i="10"/>
  <c r="AG41" i="10"/>
  <c r="L41" i="10"/>
  <c r="BF41" i="10"/>
  <c r="AE41" i="10"/>
  <c r="K41" i="10"/>
  <c r="BC41" i="10"/>
  <c r="AD41" i="10"/>
  <c r="J41" i="10"/>
  <c r="BB41" i="10"/>
  <c r="AC41" i="10"/>
  <c r="I41" i="10"/>
  <c r="BA41" i="10"/>
  <c r="AB41" i="10"/>
  <c r="G41" i="10"/>
  <c r="AZ41" i="10"/>
  <c r="AA41" i="10"/>
  <c r="F41" i="10"/>
  <c r="AU41" i="10"/>
  <c r="Z41" i="10"/>
  <c r="E41" i="10"/>
  <c r="AT41" i="10"/>
  <c r="Y41" i="10"/>
  <c r="D41" i="10"/>
  <c r="AS41" i="10"/>
  <c r="W41" i="10"/>
  <c r="AR41" i="10"/>
  <c r="V41" i="10"/>
  <c r="AQ41" i="10"/>
  <c r="U41" i="10"/>
  <c r="AP41" i="10"/>
  <c r="T41" i="10"/>
  <c r="AM41" i="10"/>
  <c r="Q41" i="10"/>
  <c r="AS42" i="13" l="1"/>
  <c r="AC42" i="13"/>
  <c r="M42" i="13"/>
  <c r="AR42" i="13"/>
  <c r="AQ42" i="13"/>
  <c r="AA42" i="13"/>
  <c r="K42" i="13"/>
  <c r="AP42" i="13"/>
  <c r="Z42" i="13"/>
  <c r="J42" i="13"/>
  <c r="AO42" i="13"/>
  <c r="Y42" i="13"/>
  <c r="I42" i="13"/>
  <c r="AN42" i="13"/>
  <c r="X42" i="13"/>
  <c r="H42" i="13"/>
  <c r="BC42" i="13"/>
  <c r="AM42" i="13"/>
  <c r="W42" i="13"/>
  <c r="G42" i="13"/>
  <c r="BB42" i="13"/>
  <c r="AL42" i="13"/>
  <c r="V42" i="13"/>
  <c r="F42" i="13"/>
  <c r="AY42" i="13"/>
  <c r="AI42" i="13"/>
  <c r="S42" i="13"/>
  <c r="C42" i="13"/>
  <c r="AX42" i="13"/>
  <c r="AH42" i="13"/>
  <c r="R42" i="13"/>
  <c r="AW42" i="13"/>
  <c r="AG42" i="13"/>
  <c r="Q42" i="13"/>
  <c r="AJ42" i="13"/>
  <c r="AF42" i="13"/>
  <c r="AE42" i="13"/>
  <c r="AD42" i="13"/>
  <c r="AB42" i="13"/>
  <c r="U42" i="13"/>
  <c r="T42" i="13"/>
  <c r="P42" i="13"/>
  <c r="O42" i="13"/>
  <c r="A43" i="13"/>
  <c r="N42" i="13"/>
  <c r="BA42" i="13"/>
  <c r="L42" i="13"/>
  <c r="AZ42" i="13"/>
  <c r="E42" i="13"/>
  <c r="AV42" i="13"/>
  <c r="B42" i="13"/>
  <c r="AU42" i="13"/>
  <c r="AT42" i="13"/>
  <c r="AK42" i="13"/>
  <c r="AV43" i="11"/>
  <c r="AF43" i="11"/>
  <c r="P43" i="11"/>
  <c r="AU43" i="11"/>
  <c r="AE43" i="11"/>
  <c r="O43" i="11"/>
  <c r="A44" i="11"/>
  <c r="AT43" i="11"/>
  <c r="AD43" i="11"/>
  <c r="N43" i="11"/>
  <c r="BI43" i="11"/>
  <c r="AS43" i="11"/>
  <c r="AC43" i="11"/>
  <c r="M43" i="11"/>
  <c r="BH43" i="11"/>
  <c r="AR43" i="11"/>
  <c r="AB43" i="11"/>
  <c r="L43" i="11"/>
  <c r="BG43" i="11"/>
  <c r="AQ43" i="11"/>
  <c r="AA43" i="11"/>
  <c r="K43" i="11"/>
  <c r="BF43" i="11"/>
  <c r="AP43" i="11"/>
  <c r="Z43" i="11"/>
  <c r="J43" i="11"/>
  <c r="BE43" i="11"/>
  <c r="AO43" i="11"/>
  <c r="Y43" i="11"/>
  <c r="I43" i="11"/>
  <c r="BD43" i="11"/>
  <c r="AN43" i="11"/>
  <c r="X43" i="11"/>
  <c r="H43" i="11"/>
  <c r="BC43" i="11"/>
  <c r="AM43" i="11"/>
  <c r="W43" i="11"/>
  <c r="G43" i="11"/>
  <c r="BB43" i="11"/>
  <c r="AL43" i="11"/>
  <c r="V43" i="11"/>
  <c r="F43" i="11"/>
  <c r="BA43" i="11"/>
  <c r="AK43" i="11"/>
  <c r="U43" i="11"/>
  <c r="E43" i="11"/>
  <c r="AY43" i="11"/>
  <c r="AI43" i="11"/>
  <c r="S43" i="11"/>
  <c r="C43" i="11"/>
  <c r="AX43" i="11"/>
  <c r="AH43" i="11"/>
  <c r="R43" i="11"/>
  <c r="B43" i="11"/>
  <c r="AW43" i="11"/>
  <c r="AG43" i="11"/>
  <c r="Q43" i="11"/>
  <c r="AZ43" i="11"/>
  <c r="AJ43" i="11"/>
  <c r="T43" i="11"/>
  <c r="D43" i="11"/>
  <c r="BI42" i="10"/>
  <c r="BH42" i="10"/>
  <c r="AR42" i="10"/>
  <c r="AB42" i="10"/>
  <c r="L42" i="10"/>
  <c r="BG42" i="10"/>
  <c r="AQ42" i="10"/>
  <c r="AA42" i="10"/>
  <c r="K42" i="10"/>
  <c r="BC42" i="10"/>
  <c r="BB42" i="10"/>
  <c r="AL42" i="10"/>
  <c r="V42" i="10"/>
  <c r="F42" i="10"/>
  <c r="BA42" i="10"/>
  <c r="AK42" i="10"/>
  <c r="U42" i="10"/>
  <c r="E42" i="10"/>
  <c r="AZ42" i="10"/>
  <c r="AJ42" i="10"/>
  <c r="T42" i="10"/>
  <c r="D42" i="10"/>
  <c r="AY42" i="10"/>
  <c r="AI42" i="10"/>
  <c r="S42" i="10"/>
  <c r="C42" i="10"/>
  <c r="AU42" i="10"/>
  <c r="AE42" i="10"/>
  <c r="O42" i="10"/>
  <c r="A43" i="10"/>
  <c r="AN43" i="10" s="1"/>
  <c r="AD42" i="10"/>
  <c r="BF42" i="10"/>
  <c r="AC42" i="10"/>
  <c r="BE42" i="10"/>
  <c r="Z42" i="10"/>
  <c r="BD42" i="10"/>
  <c r="Y42" i="10"/>
  <c r="AX42" i="10"/>
  <c r="X42" i="10"/>
  <c r="AW42" i="10"/>
  <c r="W42" i="10"/>
  <c r="AV42" i="10"/>
  <c r="R42" i="10"/>
  <c r="AT42" i="10"/>
  <c r="Q42" i="10"/>
  <c r="AS42" i="10"/>
  <c r="P42" i="10"/>
  <c r="AP42" i="10"/>
  <c r="N42" i="10"/>
  <c r="AO42" i="10"/>
  <c r="M42" i="10"/>
  <c r="J42" i="10"/>
  <c r="AM42" i="10"/>
  <c r="I42" i="10"/>
  <c r="AH42" i="10"/>
  <c r="H42" i="10"/>
  <c r="AG42" i="10"/>
  <c r="G42" i="10"/>
  <c r="AF42" i="10"/>
  <c r="B42" i="10"/>
  <c r="AV43" i="13" l="1"/>
  <c r="AF43" i="13"/>
  <c r="P43" i="13"/>
  <c r="AU43" i="13"/>
  <c r="AE43" i="13"/>
  <c r="O43" i="13"/>
  <c r="A44" i="13"/>
  <c r="AT43" i="13"/>
  <c r="AD43" i="13"/>
  <c r="N43" i="13"/>
  <c r="AS43" i="13"/>
  <c r="AC43" i="13"/>
  <c r="M43" i="13"/>
  <c r="AR43" i="13"/>
  <c r="AB43" i="13"/>
  <c r="L43" i="13"/>
  <c r="AQ43" i="13"/>
  <c r="AA43" i="13"/>
  <c r="K43" i="13"/>
  <c r="AP43" i="13"/>
  <c r="Z43" i="13"/>
  <c r="J43" i="13"/>
  <c r="AO43" i="13"/>
  <c r="Y43" i="13"/>
  <c r="I43" i="13"/>
  <c r="BB43" i="13"/>
  <c r="AL43" i="13"/>
  <c r="V43" i="13"/>
  <c r="F43" i="13"/>
  <c r="BA43" i="13"/>
  <c r="AK43" i="13"/>
  <c r="U43" i="13"/>
  <c r="E43" i="13"/>
  <c r="AZ43" i="13"/>
  <c r="AJ43" i="13"/>
  <c r="T43" i="13"/>
  <c r="X43" i="13"/>
  <c r="W43" i="13"/>
  <c r="S43" i="13"/>
  <c r="R43" i="13"/>
  <c r="Q43" i="13"/>
  <c r="H43" i="13"/>
  <c r="G43" i="13"/>
  <c r="BC43" i="13"/>
  <c r="C43" i="13"/>
  <c r="AY43" i="13"/>
  <c r="B43" i="13"/>
  <c r="AX43" i="13"/>
  <c r="AW43" i="13"/>
  <c r="AN43" i="13"/>
  <c r="AM43" i="13"/>
  <c r="AI43" i="13"/>
  <c r="AH43" i="13"/>
  <c r="AG43" i="13"/>
  <c r="AY44" i="11"/>
  <c r="AI44" i="11"/>
  <c r="S44" i="11"/>
  <c r="C44" i="11"/>
  <c r="AX44" i="11"/>
  <c r="AH44" i="11"/>
  <c r="R44" i="11"/>
  <c r="B44" i="11"/>
  <c r="AW44" i="11"/>
  <c r="AG44" i="11"/>
  <c r="Q44" i="11"/>
  <c r="AV44" i="11"/>
  <c r="AF44" i="11"/>
  <c r="P44" i="11"/>
  <c r="AU44" i="11"/>
  <c r="AE44" i="11"/>
  <c r="O44" i="11"/>
  <c r="A45" i="11"/>
  <c r="AT44" i="11"/>
  <c r="AD44" i="11"/>
  <c r="N44" i="11"/>
  <c r="BI44" i="11"/>
  <c r="AS44" i="11"/>
  <c r="AC44" i="11"/>
  <c r="M44" i="11"/>
  <c r="BH44" i="11"/>
  <c r="AR44" i="11"/>
  <c r="AB44" i="11"/>
  <c r="L44" i="11"/>
  <c r="BG44" i="11"/>
  <c r="AQ44" i="11"/>
  <c r="AA44" i="11"/>
  <c r="K44" i="11"/>
  <c r="BF44" i="11"/>
  <c r="AP44" i="11"/>
  <c r="Z44" i="11"/>
  <c r="J44" i="11"/>
  <c r="BE44" i="11"/>
  <c r="AO44" i="11"/>
  <c r="Y44" i="11"/>
  <c r="I44" i="11"/>
  <c r="BD44" i="11"/>
  <c r="AN44" i="11"/>
  <c r="X44" i="11"/>
  <c r="H44" i="11"/>
  <c r="BB44" i="11"/>
  <c r="AL44" i="11"/>
  <c r="V44" i="11"/>
  <c r="F44" i="11"/>
  <c r="BA44" i="11"/>
  <c r="AK44" i="11"/>
  <c r="U44" i="11"/>
  <c r="E44" i="11"/>
  <c r="AZ44" i="11"/>
  <c r="AJ44" i="11"/>
  <c r="T44" i="11"/>
  <c r="D44" i="11"/>
  <c r="BC44" i="11"/>
  <c r="AM44" i="11"/>
  <c r="W44" i="11"/>
  <c r="G44" i="11"/>
  <c r="AV43" i="10"/>
  <c r="AF43" i="10"/>
  <c r="P43" i="10"/>
  <c r="AU43" i="10"/>
  <c r="AE43" i="10"/>
  <c r="O43" i="10"/>
  <c r="A44" i="10"/>
  <c r="AN44" i="10" s="1"/>
  <c r="AT43" i="10"/>
  <c r="AD43" i="10"/>
  <c r="N43" i="10"/>
  <c r="BF43" i="10"/>
  <c r="AP43" i="10"/>
  <c r="Z43" i="10"/>
  <c r="J43" i="10"/>
  <c r="BE43" i="10"/>
  <c r="AO43" i="10"/>
  <c r="Y43" i="10"/>
  <c r="I43" i="10"/>
  <c r="BD43" i="10"/>
  <c r="X43" i="10"/>
  <c r="H43" i="10"/>
  <c r="BC43" i="10"/>
  <c r="AM43" i="10"/>
  <c r="W43" i="10"/>
  <c r="G43" i="10"/>
  <c r="BB43" i="10"/>
  <c r="AL43" i="10"/>
  <c r="V43" i="10"/>
  <c r="F43" i="10"/>
  <c r="AX43" i="10"/>
  <c r="AH43" i="10"/>
  <c r="R43" i="10"/>
  <c r="B43" i="10"/>
  <c r="AJ43" i="10"/>
  <c r="AI43" i="10"/>
  <c r="AG43" i="10"/>
  <c r="AC43" i="10"/>
  <c r="AB43" i="10"/>
  <c r="BI43" i="10"/>
  <c r="AA43" i="10"/>
  <c r="BH43" i="10"/>
  <c r="U43" i="10"/>
  <c r="BG43" i="10"/>
  <c r="T43" i="10"/>
  <c r="BA43" i="10"/>
  <c r="S43" i="10"/>
  <c r="AZ43" i="10"/>
  <c r="Q43" i="10"/>
  <c r="AY43" i="10"/>
  <c r="M43" i="10"/>
  <c r="AW43" i="10"/>
  <c r="L43" i="10"/>
  <c r="AS43" i="10"/>
  <c r="K43" i="10"/>
  <c r="AR43" i="10"/>
  <c r="E43" i="10"/>
  <c r="AQ43" i="10"/>
  <c r="D43" i="10"/>
  <c r="AK43" i="10"/>
  <c r="C43" i="10"/>
  <c r="AY44" i="13" l="1"/>
  <c r="AI44" i="13"/>
  <c r="S44" i="13"/>
  <c r="C44" i="13"/>
  <c r="AX44" i="13"/>
  <c r="AH44" i="13"/>
  <c r="R44" i="13"/>
  <c r="B44" i="13"/>
  <c r="AW44" i="13"/>
  <c r="AG44" i="13"/>
  <c r="Q44" i="13"/>
  <c r="AV44" i="13"/>
  <c r="AF44" i="13"/>
  <c r="P44" i="13"/>
  <c r="AU44" i="13"/>
  <c r="AE44" i="13"/>
  <c r="O44" i="13"/>
  <c r="A45" i="13"/>
  <c r="AT44" i="13"/>
  <c r="AD44" i="13"/>
  <c r="N44" i="13"/>
  <c r="AS44" i="13"/>
  <c r="AC44" i="13"/>
  <c r="M44" i="13"/>
  <c r="AR44" i="13"/>
  <c r="AB44" i="13"/>
  <c r="L44" i="13"/>
  <c r="AO44" i="13"/>
  <c r="Y44" i="13"/>
  <c r="I44" i="13"/>
  <c r="AN44" i="13"/>
  <c r="X44" i="13"/>
  <c r="H44" i="13"/>
  <c r="BC44" i="13"/>
  <c r="AM44" i="13"/>
  <c r="W44" i="13"/>
  <c r="G44" i="13"/>
  <c r="T44" i="13"/>
  <c r="K44" i="13"/>
  <c r="J44" i="13"/>
  <c r="F44" i="13"/>
  <c r="BB44" i="13"/>
  <c r="E44" i="13"/>
  <c r="BA44" i="13"/>
  <c r="AZ44" i="13"/>
  <c r="AQ44" i="13"/>
  <c r="AP44" i="13"/>
  <c r="AL44" i="13"/>
  <c r="AK44" i="13"/>
  <c r="AJ44" i="13"/>
  <c r="AA44" i="13"/>
  <c r="Z44" i="13"/>
  <c r="V44" i="13"/>
  <c r="U44" i="13"/>
  <c r="BB45" i="11"/>
  <c r="AL45" i="11"/>
  <c r="V45" i="11"/>
  <c r="F45" i="11"/>
  <c r="BA45" i="11"/>
  <c r="AK45" i="11"/>
  <c r="U45" i="11"/>
  <c r="E45" i="11"/>
  <c r="AZ45" i="11"/>
  <c r="AJ45" i="11"/>
  <c r="T45" i="11"/>
  <c r="D45" i="11"/>
  <c r="AY45" i="11"/>
  <c r="AI45" i="11"/>
  <c r="S45" i="11"/>
  <c r="C45" i="11"/>
  <c r="AX45" i="11"/>
  <c r="AH45" i="11"/>
  <c r="R45" i="11"/>
  <c r="B45" i="11"/>
  <c r="AW45" i="11"/>
  <c r="AG45" i="11"/>
  <c r="Q45" i="11"/>
  <c r="AV45" i="11"/>
  <c r="AF45" i="11"/>
  <c r="P45" i="11"/>
  <c r="AU45" i="11"/>
  <c r="AE45" i="11"/>
  <c r="O45" i="11"/>
  <c r="A46" i="11"/>
  <c r="AT45" i="11"/>
  <c r="AD45" i="11"/>
  <c r="N45" i="11"/>
  <c r="BI45" i="11"/>
  <c r="AS45" i="11"/>
  <c r="AC45" i="11"/>
  <c r="M45" i="11"/>
  <c r="BH45" i="11"/>
  <c r="AR45" i="11"/>
  <c r="AB45" i="11"/>
  <c r="L45" i="11"/>
  <c r="BG45" i="11"/>
  <c r="AQ45" i="11"/>
  <c r="AA45" i="11"/>
  <c r="K45" i="11"/>
  <c r="BE45" i="11"/>
  <c r="AO45" i="11"/>
  <c r="Y45" i="11"/>
  <c r="I45" i="11"/>
  <c r="BD45" i="11"/>
  <c r="AN45" i="11"/>
  <c r="X45" i="11"/>
  <c r="H45" i="11"/>
  <c r="BC45" i="11"/>
  <c r="AM45" i="11"/>
  <c r="W45" i="11"/>
  <c r="G45" i="11"/>
  <c r="BF45" i="11"/>
  <c r="AP45" i="11"/>
  <c r="Z45" i="11"/>
  <c r="J45" i="11"/>
  <c r="AY44" i="10"/>
  <c r="AI44" i="10"/>
  <c r="S44" i="10"/>
  <c r="C44" i="10"/>
  <c r="AX44" i="10"/>
  <c r="AH44" i="10"/>
  <c r="R44" i="10"/>
  <c r="B44" i="10"/>
  <c r="AW44" i="10"/>
  <c r="AG44" i="10"/>
  <c r="Q44" i="10"/>
  <c r="BI44" i="10"/>
  <c r="AS44" i="10"/>
  <c r="AC44" i="10"/>
  <c r="M44" i="10"/>
  <c r="BH44" i="10"/>
  <c r="AR44" i="10"/>
  <c r="AB44" i="10"/>
  <c r="L44" i="10"/>
  <c r="BG44" i="10"/>
  <c r="AQ44" i="10"/>
  <c r="AA44" i="10"/>
  <c r="K44" i="10"/>
  <c r="BF44" i="10"/>
  <c r="AP44" i="10"/>
  <c r="Z44" i="10"/>
  <c r="J44" i="10"/>
  <c r="BE44" i="10"/>
  <c r="AO44" i="10"/>
  <c r="Y44" i="10"/>
  <c r="I44" i="10"/>
  <c r="BA44" i="10"/>
  <c r="AK44" i="10"/>
  <c r="U44" i="10"/>
  <c r="E44" i="10"/>
  <c r="AV44" i="10"/>
  <c r="N44" i="10"/>
  <c r="AU44" i="10"/>
  <c r="H44" i="10"/>
  <c r="AT44" i="10"/>
  <c r="G44" i="10"/>
  <c r="F44" i="10"/>
  <c r="AM44" i="10"/>
  <c r="D44" i="10"/>
  <c r="AL44" i="10"/>
  <c r="AJ44" i="10"/>
  <c r="AF44" i="10"/>
  <c r="AE44" i="10"/>
  <c r="AD44" i="10"/>
  <c r="X44" i="10"/>
  <c r="A45" i="10"/>
  <c r="AN45" i="10" s="1"/>
  <c r="W44" i="10"/>
  <c r="BD44" i="10"/>
  <c r="V44" i="10"/>
  <c r="BC44" i="10"/>
  <c r="T44" i="10"/>
  <c r="BB44" i="10"/>
  <c r="P44" i="10"/>
  <c r="AZ44" i="10"/>
  <c r="O44" i="10"/>
  <c r="BB45" i="13" l="1"/>
  <c r="AL45" i="13"/>
  <c r="V45" i="13"/>
  <c r="F45" i="13"/>
  <c r="BA45" i="13"/>
  <c r="AK45" i="13"/>
  <c r="U45" i="13"/>
  <c r="E45" i="13"/>
  <c r="AZ45" i="13"/>
  <c r="AJ45" i="13"/>
  <c r="T45" i="13"/>
  <c r="AY45" i="13"/>
  <c r="AI45" i="13"/>
  <c r="S45" i="13"/>
  <c r="C45" i="13"/>
  <c r="AX45" i="13"/>
  <c r="AH45" i="13"/>
  <c r="R45" i="13"/>
  <c r="B45" i="13"/>
  <c r="AW45" i="13"/>
  <c r="AG45" i="13"/>
  <c r="Q45" i="13"/>
  <c r="AV45" i="13"/>
  <c r="AF45" i="13"/>
  <c r="P45" i="13"/>
  <c r="AU45" i="13"/>
  <c r="AE45" i="13"/>
  <c r="O45" i="13"/>
  <c r="AR45" i="13"/>
  <c r="AB45" i="13"/>
  <c r="L45" i="13"/>
  <c r="AQ45" i="13"/>
  <c r="AA45" i="13"/>
  <c r="K45" i="13"/>
  <c r="AP45" i="13"/>
  <c r="Z45" i="13"/>
  <c r="J45" i="13"/>
  <c r="H45" i="13"/>
  <c r="G45" i="13"/>
  <c r="BC45" i="13"/>
  <c r="AT45" i="13"/>
  <c r="AS45" i="13"/>
  <c r="AO45" i="13"/>
  <c r="AN45" i="13"/>
  <c r="AM45" i="13"/>
  <c r="AD45" i="13"/>
  <c r="AC45" i="13"/>
  <c r="Y45" i="13"/>
  <c r="X45" i="13"/>
  <c r="W45" i="13"/>
  <c r="A46" i="13"/>
  <c r="N45" i="13"/>
  <c r="M45" i="13"/>
  <c r="I45" i="13"/>
  <c r="BE46" i="11"/>
  <c r="AO46" i="11"/>
  <c r="Y46" i="11"/>
  <c r="I46" i="11"/>
  <c r="BD46" i="11"/>
  <c r="AN46" i="11"/>
  <c r="X46" i="11"/>
  <c r="H46" i="11"/>
  <c r="BC46" i="11"/>
  <c r="AM46" i="11"/>
  <c r="W46" i="11"/>
  <c r="G46" i="11"/>
  <c r="BB46" i="11"/>
  <c r="AL46" i="11"/>
  <c r="V46" i="11"/>
  <c r="F46" i="11"/>
  <c r="BA46" i="11"/>
  <c r="AK46" i="11"/>
  <c r="U46" i="11"/>
  <c r="E46" i="11"/>
  <c r="AZ46" i="11"/>
  <c r="AJ46" i="11"/>
  <c r="T46" i="11"/>
  <c r="D46" i="11"/>
  <c r="AY46" i="11"/>
  <c r="AI46" i="11"/>
  <c r="S46" i="11"/>
  <c r="C46" i="11"/>
  <c r="AX46" i="11"/>
  <c r="AH46" i="11"/>
  <c r="R46" i="11"/>
  <c r="B46" i="11"/>
  <c r="AW46" i="11"/>
  <c r="AG46" i="11"/>
  <c r="Q46" i="11"/>
  <c r="AV46" i="11"/>
  <c r="AF46" i="11"/>
  <c r="P46" i="11"/>
  <c r="AU46" i="11"/>
  <c r="AE46" i="11"/>
  <c r="O46" i="11"/>
  <c r="A47" i="11"/>
  <c r="AT46" i="11"/>
  <c r="AD46" i="11"/>
  <c r="N46" i="11"/>
  <c r="BH46" i="11"/>
  <c r="AR46" i="11"/>
  <c r="AB46" i="11"/>
  <c r="L46" i="11"/>
  <c r="BG46" i="11"/>
  <c r="AQ46" i="11"/>
  <c r="AA46" i="11"/>
  <c r="K46" i="11"/>
  <c r="BF46" i="11"/>
  <c r="AP46" i="11"/>
  <c r="Z46" i="11"/>
  <c r="J46" i="11"/>
  <c r="M46" i="11"/>
  <c r="BI46" i="11"/>
  <c r="AS46" i="11"/>
  <c r="AC46" i="11"/>
  <c r="BB45" i="10"/>
  <c r="AL45" i="10"/>
  <c r="V45" i="10"/>
  <c r="F45" i="10"/>
  <c r="BA45" i="10"/>
  <c r="AK45" i="10"/>
  <c r="U45" i="10"/>
  <c r="E45" i="10"/>
  <c r="AZ45" i="10"/>
  <c r="AJ45" i="10"/>
  <c r="T45" i="10"/>
  <c r="D45" i="10"/>
  <c r="AV45" i="10"/>
  <c r="AF45" i="10"/>
  <c r="P45" i="10"/>
  <c r="AU45" i="10"/>
  <c r="AE45" i="10"/>
  <c r="O45" i="10"/>
  <c r="A46" i="10"/>
  <c r="AN46" i="10" s="1"/>
  <c r="AT45" i="10"/>
  <c r="AD45" i="10"/>
  <c r="N45" i="10"/>
  <c r="BI45" i="10"/>
  <c r="AS45" i="10"/>
  <c r="AC45" i="10"/>
  <c r="M45" i="10"/>
  <c r="BH45" i="10"/>
  <c r="AR45" i="10"/>
  <c r="AB45" i="10"/>
  <c r="L45" i="10"/>
  <c r="BD45" i="10"/>
  <c r="X45" i="10"/>
  <c r="H45" i="10"/>
  <c r="BG45" i="10"/>
  <c r="Y45" i="10"/>
  <c r="BF45" i="10"/>
  <c r="W45" i="10"/>
  <c r="BE45" i="10"/>
  <c r="S45" i="10"/>
  <c r="BC45" i="10"/>
  <c r="R45" i="10"/>
  <c r="AY45" i="10"/>
  <c r="Q45" i="10"/>
  <c r="AX45" i="10"/>
  <c r="K45" i="10"/>
  <c r="AW45" i="10"/>
  <c r="J45" i="10"/>
  <c r="AQ45" i="10"/>
  <c r="I45" i="10"/>
  <c r="AP45" i="10"/>
  <c r="G45" i="10"/>
  <c r="AO45" i="10"/>
  <c r="C45" i="10"/>
  <c r="AM45" i="10"/>
  <c r="B45" i="10"/>
  <c r="AI45" i="10"/>
  <c r="AH45" i="10"/>
  <c r="AG45" i="10"/>
  <c r="AA45" i="10"/>
  <c r="Z45" i="10"/>
  <c r="AO46" i="13" l="1"/>
  <c r="Y46" i="13"/>
  <c r="I46" i="13"/>
  <c r="AN46" i="13"/>
  <c r="X46" i="13"/>
  <c r="H46" i="13"/>
  <c r="BC46" i="13"/>
  <c r="AM46" i="13"/>
  <c r="W46" i="13"/>
  <c r="G46" i="13"/>
  <c r="BB46" i="13"/>
  <c r="AL46" i="13"/>
  <c r="V46" i="13"/>
  <c r="F46" i="13"/>
  <c r="BA46" i="13"/>
  <c r="AK46" i="13"/>
  <c r="U46" i="13"/>
  <c r="E46" i="13"/>
  <c r="AZ46" i="13"/>
  <c r="AJ46" i="13"/>
  <c r="T46" i="13"/>
  <c r="AY46" i="13"/>
  <c r="AI46" i="13"/>
  <c r="S46" i="13"/>
  <c r="C46" i="13"/>
  <c r="AX46" i="13"/>
  <c r="AH46" i="13"/>
  <c r="R46" i="13"/>
  <c r="B46" i="13"/>
  <c r="AU46" i="13"/>
  <c r="AE46" i="13"/>
  <c r="O46" i="13"/>
  <c r="A47" i="13"/>
  <c r="AT46" i="13"/>
  <c r="AD46" i="13"/>
  <c r="N46" i="13"/>
  <c r="AS46" i="13"/>
  <c r="AC46" i="13"/>
  <c r="M46" i="13"/>
  <c r="AV46" i="13"/>
  <c r="AR46" i="13"/>
  <c r="AQ46" i="13"/>
  <c r="AP46" i="13"/>
  <c r="AG46" i="13"/>
  <c r="AF46" i="13"/>
  <c r="AB46" i="13"/>
  <c r="AA46" i="13"/>
  <c r="Z46" i="13"/>
  <c r="Q46" i="13"/>
  <c r="P46" i="13"/>
  <c r="L46" i="13"/>
  <c r="K46" i="13"/>
  <c r="AW46" i="13"/>
  <c r="J46" i="13"/>
  <c r="BH47" i="11"/>
  <c r="AR47" i="11"/>
  <c r="AB47" i="11"/>
  <c r="L47" i="11"/>
  <c r="BG47" i="11"/>
  <c r="AQ47" i="11"/>
  <c r="AA47" i="11"/>
  <c r="K47" i="11"/>
  <c r="BF47" i="11"/>
  <c r="AP47" i="11"/>
  <c r="Z47" i="11"/>
  <c r="J47" i="11"/>
  <c r="BE47" i="11"/>
  <c r="AO47" i="11"/>
  <c r="Y47" i="11"/>
  <c r="I47" i="11"/>
  <c r="BD47" i="11"/>
  <c r="AN47" i="11"/>
  <c r="X47" i="11"/>
  <c r="H47" i="11"/>
  <c r="BC47" i="11"/>
  <c r="AM47" i="11"/>
  <c r="W47" i="11"/>
  <c r="G47" i="11"/>
  <c r="BB47" i="11"/>
  <c r="AL47" i="11"/>
  <c r="V47" i="11"/>
  <c r="F47" i="11"/>
  <c r="BA47" i="11"/>
  <c r="AK47" i="11"/>
  <c r="U47" i="11"/>
  <c r="E47" i="11"/>
  <c r="AZ47" i="11"/>
  <c r="AJ47" i="11"/>
  <c r="T47" i="11"/>
  <c r="D47" i="11"/>
  <c r="AY47" i="11"/>
  <c r="AI47" i="11"/>
  <c r="S47" i="11"/>
  <c r="C47" i="11"/>
  <c r="AX47" i="11"/>
  <c r="AH47" i="11"/>
  <c r="R47" i="11"/>
  <c r="B47" i="11"/>
  <c r="AW47" i="11"/>
  <c r="AG47" i="11"/>
  <c r="Q47" i="11"/>
  <c r="AU47" i="11"/>
  <c r="AE47" i="11"/>
  <c r="O47" i="11"/>
  <c r="A48" i="11"/>
  <c r="AT47" i="11"/>
  <c r="AD47" i="11"/>
  <c r="N47" i="11"/>
  <c r="BI47" i="11"/>
  <c r="AS47" i="11"/>
  <c r="AC47" i="11"/>
  <c r="M47" i="11"/>
  <c r="AV47" i="11"/>
  <c r="AF47" i="11"/>
  <c r="P47" i="11"/>
  <c r="BE46" i="10"/>
  <c r="AO46" i="10"/>
  <c r="Y46" i="10"/>
  <c r="I46" i="10"/>
  <c r="BD46" i="10"/>
  <c r="X46" i="10"/>
  <c r="H46" i="10"/>
  <c r="BC46" i="10"/>
  <c r="AM46" i="10"/>
  <c r="W46" i="10"/>
  <c r="G46" i="10"/>
  <c r="AY46" i="10"/>
  <c r="AI46" i="10"/>
  <c r="S46" i="10"/>
  <c r="C46" i="10"/>
  <c r="AX46" i="10"/>
  <c r="AH46" i="10"/>
  <c r="R46" i="10"/>
  <c r="B46" i="10"/>
  <c r="AW46" i="10"/>
  <c r="AG46" i="10"/>
  <c r="Q46" i="10"/>
  <c r="AV46" i="10"/>
  <c r="AF46" i="10"/>
  <c r="P46" i="10"/>
  <c r="AU46" i="10"/>
  <c r="AE46" i="10"/>
  <c r="O46" i="10"/>
  <c r="BG46" i="10"/>
  <c r="AQ46" i="10"/>
  <c r="AA46" i="10"/>
  <c r="K46" i="10"/>
  <c r="AK46" i="10"/>
  <c r="AJ46" i="10"/>
  <c r="AD46" i="10"/>
  <c r="AC46" i="10"/>
  <c r="A47" i="10"/>
  <c r="AN47" i="10" s="1"/>
  <c r="AB46" i="10"/>
  <c r="BI46" i="10"/>
  <c r="Z46" i="10"/>
  <c r="BH46" i="10"/>
  <c r="V46" i="10"/>
  <c r="BF46" i="10"/>
  <c r="U46" i="10"/>
  <c r="BB46" i="10"/>
  <c r="T46" i="10"/>
  <c r="BA46" i="10"/>
  <c r="N46" i="10"/>
  <c r="AZ46" i="10"/>
  <c r="M46" i="10"/>
  <c r="AT46" i="10"/>
  <c r="L46" i="10"/>
  <c r="AS46" i="10"/>
  <c r="J46" i="10"/>
  <c r="AR46" i="10"/>
  <c r="F46" i="10"/>
  <c r="AP46" i="10"/>
  <c r="E46" i="10"/>
  <c r="AL46" i="10"/>
  <c r="D46" i="10"/>
  <c r="AR47" i="13" l="1"/>
  <c r="AB47" i="13"/>
  <c r="L47" i="13"/>
  <c r="AQ47" i="13"/>
  <c r="AA47" i="13"/>
  <c r="K47" i="13"/>
  <c r="AP47" i="13"/>
  <c r="Z47" i="13"/>
  <c r="J47" i="13"/>
  <c r="AO47" i="13"/>
  <c r="Y47" i="13"/>
  <c r="I47" i="13"/>
  <c r="AN47" i="13"/>
  <c r="X47" i="13"/>
  <c r="H47" i="13"/>
  <c r="BC47" i="13"/>
  <c r="AM47" i="13"/>
  <c r="W47" i="13"/>
  <c r="G47" i="13"/>
  <c r="BB47" i="13"/>
  <c r="AL47" i="13"/>
  <c r="V47" i="13"/>
  <c r="F47" i="13"/>
  <c r="BA47" i="13"/>
  <c r="AK47" i="13"/>
  <c r="U47" i="13"/>
  <c r="E47" i="13"/>
  <c r="AX47" i="13"/>
  <c r="AH47" i="13"/>
  <c r="R47" i="13"/>
  <c r="B47" i="13"/>
  <c r="AW47" i="13"/>
  <c r="AG47" i="13"/>
  <c r="Q47" i="13"/>
  <c r="AV47" i="13"/>
  <c r="AF47" i="13"/>
  <c r="P47" i="13"/>
  <c r="AJ47" i="13"/>
  <c r="AI47" i="13"/>
  <c r="AE47" i="13"/>
  <c r="AD47" i="13"/>
  <c r="AC47" i="13"/>
  <c r="T47" i="13"/>
  <c r="S47" i="13"/>
  <c r="O47" i="13"/>
  <c r="N47" i="13"/>
  <c r="A48" i="13"/>
  <c r="M47" i="13"/>
  <c r="AZ47" i="13"/>
  <c r="C47" i="13"/>
  <c r="AY47" i="13"/>
  <c r="AU47" i="13"/>
  <c r="AT47" i="13"/>
  <c r="AS47" i="13"/>
  <c r="AU48" i="11"/>
  <c r="AE48" i="11"/>
  <c r="O48" i="11"/>
  <c r="A49" i="11"/>
  <c r="AT48" i="11"/>
  <c r="AD48" i="11"/>
  <c r="N48" i="11"/>
  <c r="BI48" i="11"/>
  <c r="AS48" i="11"/>
  <c r="AC48" i="11"/>
  <c r="M48" i="11"/>
  <c r="BH48" i="11"/>
  <c r="AR48" i="11"/>
  <c r="AB48" i="11"/>
  <c r="L48" i="11"/>
  <c r="BG48" i="11"/>
  <c r="AQ48" i="11"/>
  <c r="AA48" i="11"/>
  <c r="K48" i="11"/>
  <c r="BF48" i="11"/>
  <c r="AP48" i="11"/>
  <c r="Z48" i="11"/>
  <c r="J48" i="11"/>
  <c r="BE48" i="11"/>
  <c r="AO48" i="11"/>
  <c r="Y48" i="11"/>
  <c r="I48" i="11"/>
  <c r="BD48" i="11"/>
  <c r="AN48" i="11"/>
  <c r="X48" i="11"/>
  <c r="H48" i="11"/>
  <c r="BC48" i="11"/>
  <c r="AM48" i="11"/>
  <c r="W48" i="11"/>
  <c r="G48" i="11"/>
  <c r="BB48" i="11"/>
  <c r="AL48" i="11"/>
  <c r="V48" i="11"/>
  <c r="F48" i="11"/>
  <c r="BA48" i="11"/>
  <c r="AK48" i="11"/>
  <c r="U48" i="11"/>
  <c r="E48" i="11"/>
  <c r="AZ48" i="11"/>
  <c r="AJ48" i="11"/>
  <c r="T48" i="11"/>
  <c r="D48" i="11"/>
  <c r="AX48" i="11"/>
  <c r="AH48" i="11"/>
  <c r="R48" i="11"/>
  <c r="B48" i="11"/>
  <c r="AW48" i="11"/>
  <c r="AG48" i="11"/>
  <c r="Q48" i="11"/>
  <c r="AV48" i="11"/>
  <c r="AF48" i="11"/>
  <c r="P48" i="11"/>
  <c r="AY48" i="11"/>
  <c r="AI48" i="11"/>
  <c r="S48" i="11"/>
  <c r="C48" i="11"/>
  <c r="BH47" i="10"/>
  <c r="AR47" i="10"/>
  <c r="AB47" i="10"/>
  <c r="L47" i="10"/>
  <c r="BG47" i="10"/>
  <c r="AQ47" i="10"/>
  <c r="AA47" i="10"/>
  <c r="K47" i="10"/>
  <c r="BF47" i="10"/>
  <c r="AP47" i="10"/>
  <c r="Z47" i="10"/>
  <c r="J47" i="10"/>
  <c r="BE47" i="10"/>
  <c r="AO47" i="10"/>
  <c r="BB47" i="10"/>
  <c r="AL47" i="10"/>
  <c r="V47" i="10"/>
  <c r="F47" i="10"/>
  <c r="BA47" i="10"/>
  <c r="AK47" i="10"/>
  <c r="U47" i="10"/>
  <c r="E47" i="10"/>
  <c r="AZ47" i="10"/>
  <c r="AJ47" i="10"/>
  <c r="T47" i="10"/>
  <c r="D47" i="10"/>
  <c r="AY47" i="10"/>
  <c r="AI47" i="10"/>
  <c r="S47" i="10"/>
  <c r="C47" i="10"/>
  <c r="AX47" i="10"/>
  <c r="AH47" i="10"/>
  <c r="R47" i="10"/>
  <c r="B47" i="10"/>
  <c r="AW47" i="10"/>
  <c r="A48" i="10"/>
  <c r="AN48" i="10" s="1"/>
  <c r="AT47" i="10"/>
  <c r="AD47" i="10"/>
  <c r="N47" i="10"/>
  <c r="BC47" i="10"/>
  <c r="M47" i="10"/>
  <c r="AV47" i="10"/>
  <c r="I47" i="10"/>
  <c r="AU47" i="10"/>
  <c r="H47" i="10"/>
  <c r="AS47" i="10"/>
  <c r="G47" i="10"/>
  <c r="AM47" i="10"/>
  <c r="AG47" i="10"/>
  <c r="AF47" i="10"/>
  <c r="AE47" i="10"/>
  <c r="AC47" i="10"/>
  <c r="Y47" i="10"/>
  <c r="X47" i="10"/>
  <c r="W47" i="10"/>
  <c r="Q47" i="10"/>
  <c r="BI47" i="10"/>
  <c r="P47" i="10"/>
  <c r="BD47" i="10"/>
  <c r="O47" i="10"/>
  <c r="AU48" i="13" l="1"/>
  <c r="AE48" i="13"/>
  <c r="O48" i="13"/>
  <c r="A49" i="13"/>
  <c r="AT48" i="13"/>
  <c r="AD48" i="13"/>
  <c r="N48" i="13"/>
  <c r="AS48" i="13"/>
  <c r="AC48" i="13"/>
  <c r="M48" i="13"/>
  <c r="AR48" i="13"/>
  <c r="AB48" i="13"/>
  <c r="L48" i="13"/>
  <c r="AQ48" i="13"/>
  <c r="AA48" i="13"/>
  <c r="K48" i="13"/>
  <c r="AP48" i="13"/>
  <c r="Z48" i="13"/>
  <c r="J48" i="13"/>
  <c r="AO48" i="13"/>
  <c r="Y48" i="13"/>
  <c r="I48" i="13"/>
  <c r="AN48" i="13"/>
  <c r="X48" i="13"/>
  <c r="H48" i="13"/>
  <c r="BC48" i="13"/>
  <c r="BA48" i="13"/>
  <c r="AK48" i="13"/>
  <c r="U48" i="13"/>
  <c r="E48" i="13"/>
  <c r="AZ48" i="13"/>
  <c r="AJ48" i="13"/>
  <c r="T48" i="13"/>
  <c r="AY48" i="13"/>
  <c r="AI48" i="13"/>
  <c r="S48" i="13"/>
  <c r="C48" i="13"/>
  <c r="AF48" i="13"/>
  <c r="W48" i="13"/>
  <c r="V48" i="13"/>
  <c r="R48" i="13"/>
  <c r="Q48" i="13"/>
  <c r="P48" i="13"/>
  <c r="G48" i="13"/>
  <c r="F48" i="13"/>
  <c r="BB48" i="13"/>
  <c r="B48" i="13"/>
  <c r="AX48" i="13"/>
  <c r="AW48" i="13"/>
  <c r="AV48" i="13"/>
  <c r="AM48" i="13"/>
  <c r="AL48" i="13"/>
  <c r="AH48" i="13"/>
  <c r="AG48" i="13"/>
  <c r="AX49" i="11"/>
  <c r="AH49" i="11"/>
  <c r="R49" i="11"/>
  <c r="B49" i="11"/>
  <c r="AW49" i="11"/>
  <c r="AG49" i="11"/>
  <c r="Q49" i="11"/>
  <c r="AV49" i="11"/>
  <c r="AF49" i="11"/>
  <c r="P49" i="11"/>
  <c r="AU49" i="11"/>
  <c r="AE49" i="11"/>
  <c r="O49" i="11"/>
  <c r="A50" i="11"/>
  <c r="AT49" i="11"/>
  <c r="AD49" i="11"/>
  <c r="N49" i="11"/>
  <c r="BI49" i="11"/>
  <c r="AS49" i="11"/>
  <c r="AC49" i="11"/>
  <c r="M49" i="11"/>
  <c r="BH49" i="11"/>
  <c r="AR49" i="11"/>
  <c r="AB49" i="11"/>
  <c r="L49" i="11"/>
  <c r="BG49" i="11"/>
  <c r="AQ49" i="11"/>
  <c r="AA49" i="11"/>
  <c r="K49" i="11"/>
  <c r="BF49" i="11"/>
  <c r="AP49" i="11"/>
  <c r="Z49" i="11"/>
  <c r="J49" i="11"/>
  <c r="BE49" i="11"/>
  <c r="AO49" i="11"/>
  <c r="Y49" i="11"/>
  <c r="I49" i="11"/>
  <c r="BD49" i="11"/>
  <c r="AN49" i="11"/>
  <c r="X49" i="11"/>
  <c r="H49" i="11"/>
  <c r="BC49" i="11"/>
  <c r="AM49" i="11"/>
  <c r="W49" i="11"/>
  <c r="G49" i="11"/>
  <c r="BA49" i="11"/>
  <c r="AK49" i="11"/>
  <c r="U49" i="11"/>
  <c r="E49" i="11"/>
  <c r="AZ49" i="11"/>
  <c r="AJ49" i="11"/>
  <c r="T49" i="11"/>
  <c r="D49" i="11"/>
  <c r="AY49" i="11"/>
  <c r="AI49" i="11"/>
  <c r="S49" i="11"/>
  <c r="C49" i="11"/>
  <c r="BB49" i="11"/>
  <c r="AL49" i="11"/>
  <c r="V49" i="11"/>
  <c r="F49" i="11"/>
  <c r="AU48" i="10"/>
  <c r="AE48" i="10"/>
  <c r="O48" i="10"/>
  <c r="A49" i="10"/>
  <c r="AN49" i="10" s="1"/>
  <c r="AT48" i="10"/>
  <c r="AD48" i="10"/>
  <c r="N48" i="10"/>
  <c r="BI48" i="10"/>
  <c r="AS48" i="10"/>
  <c r="AC48" i="10"/>
  <c r="M48" i="10"/>
  <c r="BH48" i="10"/>
  <c r="AR48" i="10"/>
  <c r="AB48" i="10"/>
  <c r="L48" i="10"/>
  <c r="BG48" i="10"/>
  <c r="AQ48" i="10"/>
  <c r="AA48" i="10"/>
  <c r="BF48" i="10"/>
  <c r="AP48" i="10"/>
  <c r="Z48" i="10"/>
  <c r="BE48" i="10"/>
  <c r="AO48" i="10"/>
  <c r="Y48" i="10"/>
  <c r="I48" i="10"/>
  <c r="BD48" i="10"/>
  <c r="X48" i="10"/>
  <c r="H48" i="10"/>
  <c r="BC48" i="10"/>
  <c r="AM48" i="10"/>
  <c r="W48" i="10"/>
  <c r="G48" i="10"/>
  <c r="BB48" i="10"/>
  <c r="AL48" i="10"/>
  <c r="V48" i="10"/>
  <c r="F48" i="10"/>
  <c r="BA48" i="10"/>
  <c r="AK48" i="10"/>
  <c r="U48" i="10"/>
  <c r="E48" i="10"/>
  <c r="AZ48" i="10"/>
  <c r="AJ48" i="10"/>
  <c r="T48" i="10"/>
  <c r="D48" i="10"/>
  <c r="AY48" i="10"/>
  <c r="AI48" i="10"/>
  <c r="AX48" i="10"/>
  <c r="AH48" i="10"/>
  <c r="R48" i="10"/>
  <c r="AW48" i="10"/>
  <c r="AG48" i="10"/>
  <c r="Q48" i="10"/>
  <c r="AV48" i="10"/>
  <c r="AF48" i="10"/>
  <c r="S48" i="10"/>
  <c r="P48" i="10"/>
  <c r="K48" i="10"/>
  <c r="J48" i="10"/>
  <c r="C48" i="10"/>
  <c r="B48" i="10"/>
  <c r="AX49" i="13" l="1"/>
  <c r="AH49" i="13"/>
  <c r="R49" i="13"/>
  <c r="B49" i="13"/>
  <c r="AW49" i="13"/>
  <c r="AG49" i="13"/>
  <c r="Q49" i="13"/>
  <c r="AV49" i="13"/>
  <c r="AF49" i="13"/>
  <c r="P49" i="13"/>
  <c r="AU49" i="13"/>
  <c r="AE49" i="13"/>
  <c r="O49" i="13"/>
  <c r="A50" i="13"/>
  <c r="AT49" i="13"/>
  <c r="AD49" i="13"/>
  <c r="N49" i="13"/>
  <c r="AS49" i="13"/>
  <c r="AC49" i="13"/>
  <c r="M49" i="13"/>
  <c r="AR49" i="13"/>
  <c r="AB49" i="13"/>
  <c r="L49" i="13"/>
  <c r="AQ49" i="13"/>
  <c r="AA49" i="13"/>
  <c r="K49" i="13"/>
  <c r="AP49" i="13"/>
  <c r="Z49" i="13"/>
  <c r="J49" i="13"/>
  <c r="AN49" i="13"/>
  <c r="X49" i="13"/>
  <c r="H49" i="13"/>
  <c r="BC49" i="13"/>
  <c r="AM49" i="13"/>
  <c r="W49" i="13"/>
  <c r="G49" i="13"/>
  <c r="BB49" i="13"/>
  <c r="AL49" i="13"/>
  <c r="V49" i="13"/>
  <c r="F49" i="13"/>
  <c r="Y49" i="13"/>
  <c r="U49" i="13"/>
  <c r="T49" i="13"/>
  <c r="S49" i="13"/>
  <c r="I49" i="13"/>
  <c r="E49" i="13"/>
  <c r="C49" i="13"/>
  <c r="BA49" i="13"/>
  <c r="AZ49" i="13"/>
  <c r="AY49" i="13"/>
  <c r="AO49" i="13"/>
  <c r="AK49" i="13"/>
  <c r="AJ49" i="13"/>
  <c r="AI49" i="13"/>
  <c r="BA50" i="11"/>
  <c r="AK50" i="11"/>
  <c r="U50" i="11"/>
  <c r="E50" i="11"/>
  <c r="AZ50" i="11"/>
  <c r="AJ50" i="11"/>
  <c r="T50" i="11"/>
  <c r="D50" i="11"/>
  <c r="AY50" i="11"/>
  <c r="AI50" i="11"/>
  <c r="S50" i="11"/>
  <c r="C50" i="11"/>
  <c r="AX50" i="11"/>
  <c r="AH50" i="11"/>
  <c r="R50" i="11"/>
  <c r="B50" i="11"/>
  <c r="AW50" i="11"/>
  <c r="AG50" i="11"/>
  <c r="Q50" i="11"/>
  <c r="AV50" i="11"/>
  <c r="AF50" i="11"/>
  <c r="P50" i="11"/>
  <c r="AU50" i="11"/>
  <c r="AE50" i="11"/>
  <c r="O50" i="11"/>
  <c r="A51" i="11"/>
  <c r="AT50" i="11"/>
  <c r="AD50" i="11"/>
  <c r="N50" i="11"/>
  <c r="BI50" i="11"/>
  <c r="AS50" i="11"/>
  <c r="AC50" i="11"/>
  <c r="M50" i="11"/>
  <c r="BH50" i="11"/>
  <c r="AR50" i="11"/>
  <c r="AB50" i="11"/>
  <c r="L50" i="11"/>
  <c r="BG50" i="11"/>
  <c r="AQ50" i="11"/>
  <c r="AA50" i="11"/>
  <c r="K50" i="11"/>
  <c r="BF50" i="11"/>
  <c r="AP50" i="11"/>
  <c r="Z50" i="11"/>
  <c r="J50" i="11"/>
  <c r="BD50" i="11"/>
  <c r="AN50" i="11"/>
  <c r="X50" i="11"/>
  <c r="H50" i="11"/>
  <c r="BC50" i="11"/>
  <c r="AM50" i="11"/>
  <c r="W50" i="11"/>
  <c r="G50" i="11"/>
  <c r="BB50" i="11"/>
  <c r="AL50" i="11"/>
  <c r="V50" i="11"/>
  <c r="F50" i="11"/>
  <c r="Y50" i="11"/>
  <c r="I50" i="11"/>
  <c r="BE50" i="11"/>
  <c r="AO50" i="11"/>
  <c r="AX49" i="10"/>
  <c r="AH49" i="10"/>
  <c r="R49" i="10"/>
  <c r="B49" i="10"/>
  <c r="AW49" i="10"/>
  <c r="AG49" i="10"/>
  <c r="Q49" i="10"/>
  <c r="AV49" i="10"/>
  <c r="AF49" i="10"/>
  <c r="P49" i="10"/>
  <c r="AU49" i="10"/>
  <c r="AE49" i="10"/>
  <c r="O49" i="10"/>
  <c r="A50" i="10"/>
  <c r="AN50" i="10" s="1"/>
  <c r="AT49" i="10"/>
  <c r="AD49" i="10"/>
  <c r="N49" i="10"/>
  <c r="BI49" i="10"/>
  <c r="AS49" i="10"/>
  <c r="AC49" i="10"/>
  <c r="M49" i="10"/>
  <c r="BH49" i="10"/>
  <c r="AR49" i="10"/>
  <c r="AB49" i="10"/>
  <c r="L49" i="10"/>
  <c r="BG49" i="10"/>
  <c r="AQ49" i="10"/>
  <c r="AA49" i="10"/>
  <c r="K49" i="10"/>
  <c r="BF49" i="10"/>
  <c r="AP49" i="10"/>
  <c r="Z49" i="10"/>
  <c r="J49" i="10"/>
  <c r="BE49" i="10"/>
  <c r="AO49" i="10"/>
  <c r="Y49" i="10"/>
  <c r="I49" i="10"/>
  <c r="BD49" i="10"/>
  <c r="X49" i="10"/>
  <c r="H49" i="10"/>
  <c r="BC49" i="10"/>
  <c r="AM49" i="10"/>
  <c r="W49" i="10"/>
  <c r="G49" i="10"/>
  <c r="BB49" i="10"/>
  <c r="AL49" i="10"/>
  <c r="V49" i="10"/>
  <c r="F49" i="10"/>
  <c r="BA49" i="10"/>
  <c r="AK49" i="10"/>
  <c r="U49" i="10"/>
  <c r="E49" i="10"/>
  <c r="AZ49" i="10"/>
  <c r="AJ49" i="10"/>
  <c r="T49" i="10"/>
  <c r="D49" i="10"/>
  <c r="AY49" i="10"/>
  <c r="AI49" i="10"/>
  <c r="S49" i="10"/>
  <c r="C49" i="10"/>
  <c r="BA50" i="13" l="1"/>
  <c r="AK50" i="13"/>
  <c r="U50" i="13"/>
  <c r="E50" i="13"/>
  <c r="AZ50" i="13"/>
  <c r="AJ50" i="13"/>
  <c r="T50" i="13"/>
  <c r="AY50" i="13"/>
  <c r="AI50" i="13"/>
  <c r="S50" i="13"/>
  <c r="C50" i="13"/>
  <c r="AX50" i="13"/>
  <c r="AH50" i="13"/>
  <c r="R50" i="13"/>
  <c r="B50" i="13"/>
  <c r="AW50" i="13"/>
  <c r="AG50" i="13"/>
  <c r="Q50" i="13"/>
  <c r="AV50" i="13"/>
  <c r="AF50" i="13"/>
  <c r="P50" i="13"/>
  <c r="AU50" i="13"/>
  <c r="AE50" i="13"/>
  <c r="O50" i="13"/>
  <c r="A51" i="13"/>
  <c r="AT50" i="13"/>
  <c r="AD50" i="13"/>
  <c r="N50" i="13"/>
  <c r="AS50" i="13"/>
  <c r="AC50" i="13"/>
  <c r="M50" i="13"/>
  <c r="AQ50" i="13"/>
  <c r="AA50" i="13"/>
  <c r="K50" i="13"/>
  <c r="AP50" i="13"/>
  <c r="Z50" i="13"/>
  <c r="J50" i="13"/>
  <c r="AO50" i="13"/>
  <c r="Y50" i="13"/>
  <c r="I50" i="13"/>
  <c r="AB50" i="13"/>
  <c r="X50" i="13"/>
  <c r="W50" i="13"/>
  <c r="V50" i="13"/>
  <c r="L50" i="13"/>
  <c r="H50" i="13"/>
  <c r="G50" i="13"/>
  <c r="F50" i="13"/>
  <c r="BC50" i="13"/>
  <c r="BB50" i="13"/>
  <c r="AR50" i="13"/>
  <c r="AN50" i="13"/>
  <c r="AM50" i="13"/>
  <c r="AL50" i="13"/>
  <c r="BD51" i="11"/>
  <c r="AN51" i="11"/>
  <c r="X51" i="11"/>
  <c r="H51" i="11"/>
  <c r="BC51" i="11"/>
  <c r="AM51" i="11"/>
  <c r="W51" i="11"/>
  <c r="G51" i="11"/>
  <c r="BB51" i="11"/>
  <c r="AL51" i="11"/>
  <c r="V51" i="11"/>
  <c r="F51" i="11"/>
  <c r="BA51" i="11"/>
  <c r="AK51" i="11"/>
  <c r="U51" i="11"/>
  <c r="E51" i="11"/>
  <c r="AZ51" i="11"/>
  <c r="AJ51" i="11"/>
  <c r="T51" i="11"/>
  <c r="D51" i="11"/>
  <c r="AY51" i="11"/>
  <c r="AI51" i="11"/>
  <c r="S51" i="11"/>
  <c r="C51" i="11"/>
  <c r="AX51" i="11"/>
  <c r="AH51" i="11"/>
  <c r="R51" i="11"/>
  <c r="B51" i="11"/>
  <c r="AW51" i="11"/>
  <c r="AG51" i="11"/>
  <c r="Q51" i="11"/>
  <c r="AV51" i="11"/>
  <c r="AF51" i="11"/>
  <c r="P51" i="11"/>
  <c r="AU51" i="11"/>
  <c r="AE51" i="11"/>
  <c r="O51" i="11"/>
  <c r="A52" i="11"/>
  <c r="AT51" i="11"/>
  <c r="AD51" i="11"/>
  <c r="N51" i="11"/>
  <c r="BI51" i="11"/>
  <c r="AS51" i="11"/>
  <c r="AC51" i="11"/>
  <c r="M51" i="11"/>
  <c r="BG51" i="11"/>
  <c r="AQ51" i="11"/>
  <c r="AA51" i="11"/>
  <c r="K51" i="11"/>
  <c r="BF51" i="11"/>
  <c r="AP51" i="11"/>
  <c r="Z51" i="11"/>
  <c r="J51" i="11"/>
  <c r="BE51" i="11"/>
  <c r="AO51" i="11"/>
  <c r="Y51" i="11"/>
  <c r="I51" i="11"/>
  <c r="BH51" i="11"/>
  <c r="AR51" i="11"/>
  <c r="AB51" i="11"/>
  <c r="L51" i="11"/>
  <c r="BA50" i="10"/>
  <c r="AK50" i="10"/>
  <c r="U50" i="10"/>
  <c r="E50" i="10"/>
  <c r="AZ50" i="10"/>
  <c r="AJ50" i="10"/>
  <c r="T50" i="10"/>
  <c r="D50" i="10"/>
  <c r="AY50" i="10"/>
  <c r="AI50" i="10"/>
  <c r="S50" i="10"/>
  <c r="C50" i="10"/>
  <c r="AX50" i="10"/>
  <c r="AH50" i="10"/>
  <c r="R50" i="10"/>
  <c r="B50" i="10"/>
  <c r="AW50" i="10"/>
  <c r="AG50" i="10"/>
  <c r="Q50" i="10"/>
  <c r="AV50" i="10"/>
  <c r="AF50" i="10"/>
  <c r="P50" i="10"/>
  <c r="AU50" i="10"/>
  <c r="AE50" i="10"/>
  <c r="O50" i="10"/>
  <c r="A51" i="10"/>
  <c r="AN51" i="10" s="1"/>
  <c r="AT50" i="10"/>
  <c r="AD50" i="10"/>
  <c r="N50" i="10"/>
  <c r="BI50" i="10"/>
  <c r="AS50" i="10"/>
  <c r="AC50" i="10"/>
  <c r="M50" i="10"/>
  <c r="BH50" i="10"/>
  <c r="AR50" i="10"/>
  <c r="AB50" i="10"/>
  <c r="L50" i="10"/>
  <c r="BG50" i="10"/>
  <c r="AQ50" i="10"/>
  <c r="AA50" i="10"/>
  <c r="K50" i="10"/>
  <c r="BF50" i="10"/>
  <c r="AP50" i="10"/>
  <c r="Z50" i="10"/>
  <c r="J50" i="10"/>
  <c r="BE50" i="10"/>
  <c r="AO50" i="10"/>
  <c r="Y50" i="10"/>
  <c r="I50" i="10"/>
  <c r="BD50" i="10"/>
  <c r="X50" i="10"/>
  <c r="H50" i="10"/>
  <c r="BC50" i="10"/>
  <c r="AM50" i="10"/>
  <c r="W50" i="10"/>
  <c r="G50" i="10"/>
  <c r="V50" i="10"/>
  <c r="F50" i="10"/>
  <c r="BB50" i="10"/>
  <c r="AL50" i="10"/>
  <c r="AN51" i="13" l="1"/>
  <c r="X51" i="13"/>
  <c r="H51" i="13"/>
  <c r="BC51" i="13"/>
  <c r="AM51" i="13"/>
  <c r="W51" i="13"/>
  <c r="G51" i="13"/>
  <c r="BB51" i="13"/>
  <c r="AL51" i="13"/>
  <c r="V51" i="13"/>
  <c r="F51" i="13"/>
  <c r="BA51" i="13"/>
  <c r="AK51" i="13"/>
  <c r="U51" i="13"/>
  <c r="E51" i="13"/>
  <c r="AZ51" i="13"/>
  <c r="AJ51" i="13"/>
  <c r="T51" i="13"/>
  <c r="AY51" i="13"/>
  <c r="AI51" i="13"/>
  <c r="S51" i="13"/>
  <c r="C51" i="13"/>
  <c r="AX51" i="13"/>
  <c r="AH51" i="13"/>
  <c r="R51" i="13"/>
  <c r="B51" i="13"/>
  <c r="AW51" i="13"/>
  <c r="AG51" i="13"/>
  <c r="Q51" i="13"/>
  <c r="AV51" i="13"/>
  <c r="AF51" i="13"/>
  <c r="P51" i="13"/>
  <c r="A52" i="13"/>
  <c r="AT51" i="13"/>
  <c r="AD51" i="13"/>
  <c r="N51" i="13"/>
  <c r="AS51" i="13"/>
  <c r="AC51" i="13"/>
  <c r="M51" i="13"/>
  <c r="AR51" i="13"/>
  <c r="AB51" i="13"/>
  <c r="L51" i="13"/>
  <c r="AE51" i="13"/>
  <c r="AA51" i="13"/>
  <c r="Z51" i="13"/>
  <c r="Y51" i="13"/>
  <c r="O51" i="13"/>
  <c r="K51" i="13"/>
  <c r="J51" i="13"/>
  <c r="I51" i="13"/>
  <c r="AU51" i="13"/>
  <c r="AP51" i="13"/>
  <c r="AO51" i="13"/>
  <c r="AQ51" i="13"/>
  <c r="BG52" i="11"/>
  <c r="AQ52" i="11"/>
  <c r="AA52" i="11"/>
  <c r="K52" i="11"/>
  <c r="BF52" i="11"/>
  <c r="AP52" i="11"/>
  <c r="Z52" i="11"/>
  <c r="J52" i="11"/>
  <c r="BE52" i="11"/>
  <c r="AO52" i="11"/>
  <c r="Y52" i="11"/>
  <c r="I52" i="11"/>
  <c r="BD52" i="11"/>
  <c r="AN52" i="11"/>
  <c r="X52" i="11"/>
  <c r="H52" i="11"/>
  <c r="BC52" i="11"/>
  <c r="AM52" i="11"/>
  <c r="W52" i="11"/>
  <c r="G52" i="11"/>
  <c r="BB52" i="11"/>
  <c r="AL52" i="11"/>
  <c r="V52" i="11"/>
  <c r="F52" i="11"/>
  <c r="BA52" i="11"/>
  <c r="AK52" i="11"/>
  <c r="U52" i="11"/>
  <c r="E52" i="11"/>
  <c r="AZ52" i="11"/>
  <c r="AJ52" i="11"/>
  <c r="T52" i="11"/>
  <c r="D52" i="11"/>
  <c r="AY52" i="11"/>
  <c r="AI52" i="11"/>
  <c r="S52" i="11"/>
  <c r="C52" i="11"/>
  <c r="AX52" i="11"/>
  <c r="AH52" i="11"/>
  <c r="R52" i="11"/>
  <c r="B52" i="11"/>
  <c r="AW52" i="11"/>
  <c r="AG52" i="11"/>
  <c r="Q52" i="11"/>
  <c r="AV52" i="11"/>
  <c r="AF52" i="11"/>
  <c r="P52" i="11"/>
  <c r="A53" i="11"/>
  <c r="AT52" i="11"/>
  <c r="AD52" i="11"/>
  <c r="N52" i="11"/>
  <c r="BI52" i="11"/>
  <c r="AS52" i="11"/>
  <c r="AC52" i="11"/>
  <c r="M52" i="11"/>
  <c r="BH52" i="11"/>
  <c r="AR52" i="11"/>
  <c r="AB52" i="11"/>
  <c r="L52" i="11"/>
  <c r="AU52" i="11"/>
  <c r="AE52" i="11"/>
  <c r="O52" i="11"/>
  <c r="BD51" i="10"/>
  <c r="X51" i="10"/>
  <c r="H51" i="10"/>
  <c r="BC51" i="10"/>
  <c r="AM51" i="10"/>
  <c r="W51" i="10"/>
  <c r="G51" i="10"/>
  <c r="BB51" i="10"/>
  <c r="AL51" i="10"/>
  <c r="V51" i="10"/>
  <c r="F51" i="10"/>
  <c r="BA51" i="10"/>
  <c r="AK51" i="10"/>
  <c r="U51" i="10"/>
  <c r="E51" i="10"/>
  <c r="AZ51" i="10"/>
  <c r="AJ51" i="10"/>
  <c r="T51" i="10"/>
  <c r="D51" i="10"/>
  <c r="AY51" i="10"/>
  <c r="AI51" i="10"/>
  <c r="S51" i="10"/>
  <c r="C51" i="10"/>
  <c r="AX51" i="10"/>
  <c r="AH51" i="10"/>
  <c r="R51" i="10"/>
  <c r="B51" i="10"/>
  <c r="AW51" i="10"/>
  <c r="AG51" i="10"/>
  <c r="Q51" i="10"/>
  <c r="AV51" i="10"/>
  <c r="AF51" i="10"/>
  <c r="P51" i="10"/>
  <c r="AU51" i="10"/>
  <c r="AE51" i="10"/>
  <c r="O51" i="10"/>
  <c r="A52" i="10"/>
  <c r="AN52" i="10" s="1"/>
  <c r="AT51" i="10"/>
  <c r="AD51" i="10"/>
  <c r="N51" i="10"/>
  <c r="BI51" i="10"/>
  <c r="AS51" i="10"/>
  <c r="AC51" i="10"/>
  <c r="M51" i="10"/>
  <c r="BH51" i="10"/>
  <c r="AR51" i="10"/>
  <c r="AB51" i="10"/>
  <c r="L51" i="10"/>
  <c r="BG51" i="10"/>
  <c r="AQ51" i="10"/>
  <c r="AA51" i="10"/>
  <c r="K51" i="10"/>
  <c r="BF51" i="10"/>
  <c r="AP51" i="10"/>
  <c r="Z51" i="10"/>
  <c r="J51" i="10"/>
  <c r="BE51" i="10"/>
  <c r="AO51" i="10"/>
  <c r="Y51" i="10"/>
  <c r="I51" i="10"/>
  <c r="AQ52" i="13" l="1"/>
  <c r="AA52" i="13"/>
  <c r="K52" i="13"/>
  <c r="AP52" i="13"/>
  <c r="Z52" i="13"/>
  <c r="J52" i="13"/>
  <c r="AO52" i="13"/>
  <c r="Y52" i="13"/>
  <c r="I52" i="13"/>
  <c r="AN52" i="13"/>
  <c r="X52" i="13"/>
  <c r="H52" i="13"/>
  <c r="BC52" i="13"/>
  <c r="AM52" i="13"/>
  <c r="W52" i="13"/>
  <c r="G52" i="13"/>
  <c r="BB52" i="13"/>
  <c r="AL52" i="13"/>
  <c r="V52" i="13"/>
  <c r="F52" i="13"/>
  <c r="BA52" i="13"/>
  <c r="AK52" i="13"/>
  <c r="U52" i="13"/>
  <c r="E52" i="13"/>
  <c r="AZ52" i="13"/>
  <c r="AJ52" i="13"/>
  <c r="T52" i="13"/>
  <c r="AY52" i="13"/>
  <c r="AI52" i="13"/>
  <c r="S52" i="13"/>
  <c r="C52" i="13"/>
  <c r="AW52" i="13"/>
  <c r="AG52" i="13"/>
  <c r="Q52" i="13"/>
  <c r="AV52" i="13"/>
  <c r="AF52" i="13"/>
  <c r="P52" i="13"/>
  <c r="AU52" i="13"/>
  <c r="AE52" i="13"/>
  <c r="O52" i="13"/>
  <c r="AH52" i="13"/>
  <c r="AD52" i="13"/>
  <c r="AC52" i="13"/>
  <c r="AB52" i="13"/>
  <c r="R52" i="13"/>
  <c r="N52" i="13"/>
  <c r="M52" i="13"/>
  <c r="L52" i="13"/>
  <c r="B52" i="13"/>
  <c r="A53" i="13"/>
  <c r="AX52" i="13"/>
  <c r="AT52" i="13"/>
  <c r="AS52" i="13"/>
  <c r="AR52" i="13"/>
  <c r="A54" i="11"/>
  <c r="AT53" i="11"/>
  <c r="AD53" i="11"/>
  <c r="N53" i="11"/>
  <c r="BI53" i="11"/>
  <c r="AS53" i="11"/>
  <c r="AC53" i="11"/>
  <c r="M53" i="11"/>
  <c r="BH53" i="11"/>
  <c r="AR53" i="11"/>
  <c r="AB53" i="11"/>
  <c r="L53" i="11"/>
  <c r="BG53" i="11"/>
  <c r="AQ53" i="11"/>
  <c r="AA53" i="11"/>
  <c r="K53" i="11"/>
  <c r="BF53" i="11"/>
  <c r="AP53" i="11"/>
  <c r="Z53" i="11"/>
  <c r="J53" i="11"/>
  <c r="BE53" i="11"/>
  <c r="AO53" i="11"/>
  <c r="Y53" i="11"/>
  <c r="I53" i="11"/>
  <c r="BD53" i="11"/>
  <c r="AN53" i="11"/>
  <c r="X53" i="11"/>
  <c r="H53" i="11"/>
  <c r="BC53" i="11"/>
  <c r="AM53" i="11"/>
  <c r="W53" i="11"/>
  <c r="G53" i="11"/>
  <c r="BB53" i="11"/>
  <c r="AL53" i="11"/>
  <c r="V53" i="11"/>
  <c r="F53" i="11"/>
  <c r="BA53" i="11"/>
  <c r="AK53" i="11"/>
  <c r="U53" i="11"/>
  <c r="E53" i="11"/>
  <c r="AZ53" i="11"/>
  <c r="AJ53" i="11"/>
  <c r="T53" i="11"/>
  <c r="D53" i="11"/>
  <c r="AY53" i="11"/>
  <c r="AI53" i="11"/>
  <c r="S53" i="11"/>
  <c r="C53" i="11"/>
  <c r="AW53" i="11"/>
  <c r="AG53" i="11"/>
  <c r="Q53" i="11"/>
  <c r="AV53" i="11"/>
  <c r="AF53" i="11"/>
  <c r="P53" i="11"/>
  <c r="AU53" i="11"/>
  <c r="AE53" i="11"/>
  <c r="O53" i="11"/>
  <c r="AX53" i="11"/>
  <c r="AH53" i="11"/>
  <c r="R53" i="11"/>
  <c r="B53" i="11"/>
  <c r="BG52" i="10"/>
  <c r="AQ52" i="10"/>
  <c r="AA52" i="10"/>
  <c r="K52" i="10"/>
  <c r="BF52" i="10"/>
  <c r="AP52" i="10"/>
  <c r="Z52" i="10"/>
  <c r="J52" i="10"/>
  <c r="BE52" i="10"/>
  <c r="AO52" i="10"/>
  <c r="Y52" i="10"/>
  <c r="I52" i="10"/>
  <c r="BD52" i="10"/>
  <c r="X52" i="10"/>
  <c r="H52" i="10"/>
  <c r="BC52" i="10"/>
  <c r="AM52" i="10"/>
  <c r="W52" i="10"/>
  <c r="G52" i="10"/>
  <c r="BB52" i="10"/>
  <c r="AL52" i="10"/>
  <c r="V52" i="10"/>
  <c r="F52" i="10"/>
  <c r="BA52" i="10"/>
  <c r="AK52" i="10"/>
  <c r="U52" i="10"/>
  <c r="E52" i="10"/>
  <c r="AZ52" i="10"/>
  <c r="AJ52" i="10"/>
  <c r="T52" i="10"/>
  <c r="D52" i="10"/>
  <c r="AY52" i="10"/>
  <c r="AI52" i="10"/>
  <c r="S52" i="10"/>
  <c r="C52" i="10"/>
  <c r="AX52" i="10"/>
  <c r="AH52" i="10"/>
  <c r="R52" i="10"/>
  <c r="B52" i="10"/>
  <c r="AW52" i="10"/>
  <c r="AG52" i="10"/>
  <c r="Q52" i="10"/>
  <c r="AV52" i="10"/>
  <c r="AF52" i="10"/>
  <c r="P52" i="10"/>
  <c r="AU52" i="10"/>
  <c r="AE52" i="10"/>
  <c r="O52" i="10"/>
  <c r="A53" i="10"/>
  <c r="AN53" i="10" s="1"/>
  <c r="AT52" i="10"/>
  <c r="AD52" i="10"/>
  <c r="N52" i="10"/>
  <c r="BI52" i="10"/>
  <c r="AS52" i="10"/>
  <c r="AC52" i="10"/>
  <c r="M52" i="10"/>
  <c r="BH52" i="10"/>
  <c r="AR52" i="10"/>
  <c r="AB52" i="10"/>
  <c r="L52" i="10"/>
  <c r="A54" i="13" l="1"/>
  <c r="AT53" i="13"/>
  <c r="AD53" i="13"/>
  <c r="N53" i="13"/>
  <c r="AS53" i="13"/>
  <c r="AC53" i="13"/>
  <c r="M53" i="13"/>
  <c r="AR53" i="13"/>
  <c r="AB53" i="13"/>
  <c r="L53" i="13"/>
  <c r="AQ53" i="13"/>
  <c r="AA53" i="13"/>
  <c r="K53" i="13"/>
  <c r="AP53" i="13"/>
  <c r="Z53" i="13"/>
  <c r="J53" i="13"/>
  <c r="AO53" i="13"/>
  <c r="Y53" i="13"/>
  <c r="I53" i="13"/>
  <c r="AN53" i="13"/>
  <c r="X53" i="13"/>
  <c r="H53" i="13"/>
  <c r="BC53" i="13"/>
  <c r="AM53" i="13"/>
  <c r="W53" i="13"/>
  <c r="G53" i="13"/>
  <c r="BB53" i="13"/>
  <c r="AL53" i="13"/>
  <c r="V53" i="13"/>
  <c r="F53" i="13"/>
  <c r="AZ53" i="13"/>
  <c r="AJ53" i="13"/>
  <c r="T53" i="13"/>
  <c r="AY53" i="13"/>
  <c r="AI53" i="13"/>
  <c r="S53" i="13"/>
  <c r="C53" i="13"/>
  <c r="AX53" i="13"/>
  <c r="AH53" i="13"/>
  <c r="R53" i="13"/>
  <c r="B53" i="13"/>
  <c r="AK53" i="13"/>
  <c r="AG53" i="13"/>
  <c r="AF53" i="13"/>
  <c r="AE53" i="13"/>
  <c r="U53" i="13"/>
  <c r="Q53" i="13"/>
  <c r="P53" i="13"/>
  <c r="O53" i="13"/>
  <c r="E53" i="13"/>
  <c r="BA53" i="13"/>
  <c r="AW53" i="13"/>
  <c r="AV53" i="13"/>
  <c r="AU53" i="13"/>
  <c r="AW54" i="11"/>
  <c r="AG54" i="11"/>
  <c r="Q54" i="11"/>
  <c r="AV54" i="11"/>
  <c r="AF54" i="11"/>
  <c r="P54" i="11"/>
  <c r="AU54" i="11"/>
  <c r="AE54" i="11"/>
  <c r="O54" i="11"/>
  <c r="A55" i="11"/>
  <c r="AT54" i="11"/>
  <c r="AD54" i="11"/>
  <c r="N54" i="11"/>
  <c r="BI54" i="11"/>
  <c r="AS54" i="11"/>
  <c r="AC54" i="11"/>
  <c r="M54" i="11"/>
  <c r="BH54" i="11"/>
  <c r="AR54" i="11"/>
  <c r="AB54" i="11"/>
  <c r="L54" i="11"/>
  <c r="BG54" i="11"/>
  <c r="AQ54" i="11"/>
  <c r="AA54" i="11"/>
  <c r="K54" i="11"/>
  <c r="BF54" i="11"/>
  <c r="AP54" i="11"/>
  <c r="Z54" i="11"/>
  <c r="J54" i="11"/>
  <c r="BE54" i="11"/>
  <c r="AO54" i="11"/>
  <c r="Y54" i="11"/>
  <c r="I54" i="11"/>
  <c r="BD54" i="11"/>
  <c r="AN54" i="11"/>
  <c r="X54" i="11"/>
  <c r="H54" i="11"/>
  <c r="BC54" i="11"/>
  <c r="AM54" i="11"/>
  <c r="W54" i="11"/>
  <c r="G54" i="11"/>
  <c r="BB54" i="11"/>
  <c r="AL54" i="11"/>
  <c r="V54" i="11"/>
  <c r="F54" i="11"/>
  <c r="AZ54" i="11"/>
  <c r="AJ54" i="11"/>
  <c r="T54" i="11"/>
  <c r="D54" i="11"/>
  <c r="AY54" i="11"/>
  <c r="AI54" i="11"/>
  <c r="S54" i="11"/>
  <c r="C54" i="11"/>
  <c r="AX54" i="11"/>
  <c r="AH54" i="11"/>
  <c r="R54" i="11"/>
  <c r="B54" i="11"/>
  <c r="AK54" i="11"/>
  <c r="U54" i="11"/>
  <c r="E54" i="11"/>
  <c r="BA54" i="11"/>
  <c r="A54" i="10"/>
  <c r="AN54" i="10" s="1"/>
  <c r="AT53" i="10"/>
  <c r="AD53" i="10"/>
  <c r="N53" i="10"/>
  <c r="BI53" i="10"/>
  <c r="AS53" i="10"/>
  <c r="AC53" i="10"/>
  <c r="M53" i="10"/>
  <c r="BH53" i="10"/>
  <c r="AR53" i="10"/>
  <c r="AB53" i="10"/>
  <c r="L53" i="10"/>
  <c r="BG53" i="10"/>
  <c r="AQ53" i="10"/>
  <c r="AA53" i="10"/>
  <c r="K53" i="10"/>
  <c r="BF53" i="10"/>
  <c r="AP53" i="10"/>
  <c r="Z53" i="10"/>
  <c r="J53" i="10"/>
  <c r="BE53" i="10"/>
  <c r="AO53" i="10"/>
  <c r="Y53" i="10"/>
  <c r="I53" i="10"/>
  <c r="BD53" i="10"/>
  <c r="X53" i="10"/>
  <c r="H53" i="10"/>
  <c r="BC53" i="10"/>
  <c r="AM53" i="10"/>
  <c r="W53" i="10"/>
  <c r="G53" i="10"/>
  <c r="BB53" i="10"/>
  <c r="AL53" i="10"/>
  <c r="V53" i="10"/>
  <c r="F53" i="10"/>
  <c r="BA53" i="10"/>
  <c r="AK53" i="10"/>
  <c r="U53" i="10"/>
  <c r="E53" i="10"/>
  <c r="AZ53" i="10"/>
  <c r="AJ53" i="10"/>
  <c r="T53" i="10"/>
  <c r="D53" i="10"/>
  <c r="AY53" i="10"/>
  <c r="AI53" i="10"/>
  <c r="S53" i="10"/>
  <c r="C53" i="10"/>
  <c r="AX53" i="10"/>
  <c r="AH53" i="10"/>
  <c r="R53" i="10"/>
  <c r="B53" i="10"/>
  <c r="AW53" i="10"/>
  <c r="AG53" i="10"/>
  <c r="Q53" i="10"/>
  <c r="AV53" i="10"/>
  <c r="AF53" i="10"/>
  <c r="P53" i="10"/>
  <c r="AU53" i="10"/>
  <c r="AE53" i="10"/>
  <c r="O53" i="10"/>
  <c r="AW54" i="13" l="1"/>
  <c r="AG54" i="13"/>
  <c r="Q54" i="13"/>
  <c r="AV54" i="13"/>
  <c r="AF54" i="13"/>
  <c r="P54" i="13"/>
  <c r="AU54" i="13"/>
  <c r="AE54" i="13"/>
  <c r="O54" i="13"/>
  <c r="A55" i="13"/>
  <c r="AT54" i="13"/>
  <c r="AD54" i="13"/>
  <c r="N54" i="13"/>
  <c r="AS54" i="13"/>
  <c r="AC54" i="13"/>
  <c r="M54" i="13"/>
  <c r="AR54" i="13"/>
  <c r="AB54" i="13"/>
  <c r="L54" i="13"/>
  <c r="AQ54" i="13"/>
  <c r="AA54" i="13"/>
  <c r="K54" i="13"/>
  <c r="AP54" i="13"/>
  <c r="Z54" i="13"/>
  <c r="J54" i="13"/>
  <c r="AO54" i="13"/>
  <c r="Y54" i="13"/>
  <c r="I54" i="13"/>
  <c r="BC54" i="13"/>
  <c r="AM54" i="13"/>
  <c r="W54" i="13"/>
  <c r="G54" i="13"/>
  <c r="BB54" i="13"/>
  <c r="AL54" i="13"/>
  <c r="V54" i="13"/>
  <c r="F54" i="13"/>
  <c r="BA54" i="13"/>
  <c r="AK54" i="13"/>
  <c r="U54" i="13"/>
  <c r="E54" i="13"/>
  <c r="AN54" i="13"/>
  <c r="AJ54" i="13"/>
  <c r="AI54" i="13"/>
  <c r="AH54" i="13"/>
  <c r="X54" i="13"/>
  <c r="T54" i="13"/>
  <c r="S54" i="13"/>
  <c r="R54" i="13"/>
  <c r="H54" i="13"/>
  <c r="C54" i="13"/>
  <c r="B54" i="13"/>
  <c r="AZ54" i="13"/>
  <c r="AY54" i="13"/>
  <c r="AX54" i="13"/>
  <c r="AZ55" i="11"/>
  <c r="AJ55" i="11"/>
  <c r="T55" i="11"/>
  <c r="D55" i="11"/>
  <c r="AY55" i="11"/>
  <c r="AI55" i="11"/>
  <c r="S55" i="11"/>
  <c r="C55" i="11"/>
  <c r="AX55" i="11"/>
  <c r="AH55" i="11"/>
  <c r="R55" i="11"/>
  <c r="B55" i="11"/>
  <c r="AW55" i="11"/>
  <c r="AG55" i="11"/>
  <c r="Q55" i="11"/>
  <c r="AV55" i="11"/>
  <c r="AF55" i="11"/>
  <c r="P55" i="11"/>
  <c r="AU55" i="11"/>
  <c r="AE55" i="11"/>
  <c r="O55" i="11"/>
  <c r="A56" i="11"/>
  <c r="AT55" i="11"/>
  <c r="AD55" i="11"/>
  <c r="N55" i="11"/>
  <c r="BI55" i="11"/>
  <c r="AS55" i="11"/>
  <c r="AC55" i="11"/>
  <c r="M55" i="11"/>
  <c r="BH55" i="11"/>
  <c r="AR55" i="11"/>
  <c r="AB55" i="11"/>
  <c r="L55" i="11"/>
  <c r="BG55" i="11"/>
  <c r="AQ55" i="11"/>
  <c r="AA55" i="11"/>
  <c r="K55" i="11"/>
  <c r="BF55" i="11"/>
  <c r="AP55" i="11"/>
  <c r="Z55" i="11"/>
  <c r="J55" i="11"/>
  <c r="BE55" i="11"/>
  <c r="AO55" i="11"/>
  <c r="Y55" i="11"/>
  <c r="I55" i="11"/>
  <c r="BC55" i="11"/>
  <c r="AM55" i="11"/>
  <c r="W55" i="11"/>
  <c r="G55" i="11"/>
  <c r="BB55" i="11"/>
  <c r="AL55" i="11"/>
  <c r="V55" i="11"/>
  <c r="F55" i="11"/>
  <c r="BA55" i="11"/>
  <c r="AK55" i="11"/>
  <c r="U55" i="11"/>
  <c r="E55" i="11"/>
  <c r="BD55" i="11"/>
  <c r="AN55" i="11"/>
  <c r="X55" i="11"/>
  <c r="H55" i="11"/>
  <c r="AW54" i="10"/>
  <c r="AG54" i="10"/>
  <c r="Q54" i="10"/>
  <c r="AV54" i="10"/>
  <c r="AF54" i="10"/>
  <c r="P54" i="10"/>
  <c r="AU54" i="10"/>
  <c r="AE54" i="10"/>
  <c r="O54" i="10"/>
  <c r="A55" i="10"/>
  <c r="AN55" i="10" s="1"/>
  <c r="AT54" i="10"/>
  <c r="AD54" i="10"/>
  <c r="N54" i="10"/>
  <c r="BI54" i="10"/>
  <c r="AS54" i="10"/>
  <c r="AC54" i="10"/>
  <c r="M54" i="10"/>
  <c r="BH54" i="10"/>
  <c r="AR54" i="10"/>
  <c r="AB54" i="10"/>
  <c r="L54" i="10"/>
  <c r="BG54" i="10"/>
  <c r="AQ54" i="10"/>
  <c r="AA54" i="10"/>
  <c r="K54" i="10"/>
  <c r="BF54" i="10"/>
  <c r="AP54" i="10"/>
  <c r="Z54" i="10"/>
  <c r="J54" i="10"/>
  <c r="BE54" i="10"/>
  <c r="AO54" i="10"/>
  <c r="Y54" i="10"/>
  <c r="I54" i="10"/>
  <c r="BD54" i="10"/>
  <c r="X54" i="10"/>
  <c r="H54" i="10"/>
  <c r="BC54" i="10"/>
  <c r="AM54" i="10"/>
  <c r="W54" i="10"/>
  <c r="G54" i="10"/>
  <c r="BB54" i="10"/>
  <c r="AL54" i="10"/>
  <c r="V54" i="10"/>
  <c r="F54" i="10"/>
  <c r="BA54" i="10"/>
  <c r="AK54" i="10"/>
  <c r="U54" i="10"/>
  <c r="E54" i="10"/>
  <c r="AZ54" i="10"/>
  <c r="AJ54" i="10"/>
  <c r="T54" i="10"/>
  <c r="D54" i="10"/>
  <c r="AY54" i="10"/>
  <c r="AI54" i="10"/>
  <c r="S54" i="10"/>
  <c r="C54" i="10"/>
  <c r="AH54" i="10"/>
  <c r="R54" i="10"/>
  <c r="B54" i="10"/>
  <c r="AX54" i="10"/>
  <c r="AZ55" i="13" l="1"/>
  <c r="AJ55" i="13"/>
  <c r="T55" i="13"/>
  <c r="AY55" i="13"/>
  <c r="AI55" i="13"/>
  <c r="S55" i="13"/>
  <c r="C55" i="13"/>
  <c r="AX55" i="13"/>
  <c r="AH55" i="13"/>
  <c r="R55" i="13"/>
  <c r="B55" i="13"/>
  <c r="AW55" i="13"/>
  <c r="AG55" i="13"/>
  <c r="Q55" i="13"/>
  <c r="AV55" i="13"/>
  <c r="AF55" i="13"/>
  <c r="P55" i="13"/>
  <c r="AU55" i="13"/>
  <c r="AE55" i="13"/>
  <c r="O55" i="13"/>
  <c r="A56" i="13"/>
  <c r="AT55" i="13"/>
  <c r="AD55" i="13"/>
  <c r="N55" i="13"/>
  <c r="AS55" i="13"/>
  <c r="AC55" i="13"/>
  <c r="M55" i="13"/>
  <c r="AR55" i="13"/>
  <c r="AB55" i="13"/>
  <c r="L55" i="13"/>
  <c r="AQ55" i="13"/>
  <c r="AA55" i="13"/>
  <c r="K55" i="13"/>
  <c r="AP55" i="13"/>
  <c r="Z55" i="13"/>
  <c r="J55" i="13"/>
  <c r="AO55" i="13"/>
  <c r="Y55" i="13"/>
  <c r="I55" i="13"/>
  <c r="AN55" i="13"/>
  <c r="X55" i="13"/>
  <c r="H55" i="13"/>
  <c r="BC55" i="13"/>
  <c r="BB55" i="13"/>
  <c r="BA55" i="13"/>
  <c r="AM55" i="13"/>
  <c r="AL55" i="13"/>
  <c r="AK55" i="13"/>
  <c r="W55" i="13"/>
  <c r="V55" i="13"/>
  <c r="U55" i="13"/>
  <c r="G55" i="13"/>
  <c r="F55" i="13"/>
  <c r="E55" i="13"/>
  <c r="BC56" i="11"/>
  <c r="AM56" i="11"/>
  <c r="W56" i="11"/>
  <c r="G56" i="11"/>
  <c r="BB56" i="11"/>
  <c r="AL56" i="11"/>
  <c r="V56" i="11"/>
  <c r="F56" i="11"/>
  <c r="BA56" i="11"/>
  <c r="AK56" i="11"/>
  <c r="U56" i="11"/>
  <c r="E56" i="11"/>
  <c r="AZ56" i="11"/>
  <c r="AJ56" i="11"/>
  <c r="T56" i="11"/>
  <c r="D56" i="11"/>
  <c r="AY56" i="11"/>
  <c r="AI56" i="11"/>
  <c r="S56" i="11"/>
  <c r="C56" i="11"/>
  <c r="AX56" i="11"/>
  <c r="AH56" i="11"/>
  <c r="R56" i="11"/>
  <c r="B56" i="11"/>
  <c r="AW56" i="11"/>
  <c r="AG56" i="11"/>
  <c r="Q56" i="11"/>
  <c r="AV56" i="11"/>
  <c r="AF56" i="11"/>
  <c r="P56" i="11"/>
  <c r="AU56" i="11"/>
  <c r="AE56" i="11"/>
  <c r="O56" i="11"/>
  <c r="A57" i="11"/>
  <c r="AT56" i="11"/>
  <c r="AD56" i="11"/>
  <c r="N56" i="11"/>
  <c r="BI56" i="11"/>
  <c r="AS56" i="11"/>
  <c r="AC56" i="11"/>
  <c r="M56" i="11"/>
  <c r="BH56" i="11"/>
  <c r="AR56" i="11"/>
  <c r="AB56" i="11"/>
  <c r="L56" i="11"/>
  <c r="BF56" i="11"/>
  <c r="AP56" i="11"/>
  <c r="Z56" i="11"/>
  <c r="J56" i="11"/>
  <c r="BE56" i="11"/>
  <c r="AO56" i="11"/>
  <c r="Y56" i="11"/>
  <c r="I56" i="11"/>
  <c r="BD56" i="11"/>
  <c r="AN56" i="11"/>
  <c r="X56" i="11"/>
  <c r="H56" i="11"/>
  <c r="BG56" i="11"/>
  <c r="AQ56" i="11"/>
  <c r="AA56" i="11"/>
  <c r="K56" i="11"/>
  <c r="AZ55" i="10"/>
  <c r="AJ55" i="10"/>
  <c r="T55" i="10"/>
  <c r="D55" i="10"/>
  <c r="AY55" i="10"/>
  <c r="AI55" i="10"/>
  <c r="S55" i="10"/>
  <c r="C55" i="10"/>
  <c r="AX55" i="10"/>
  <c r="AH55" i="10"/>
  <c r="R55" i="10"/>
  <c r="B55" i="10"/>
  <c r="AW55" i="10"/>
  <c r="AG55" i="10"/>
  <c r="Q55" i="10"/>
  <c r="AV55" i="10"/>
  <c r="AF55" i="10"/>
  <c r="P55" i="10"/>
  <c r="AU55" i="10"/>
  <c r="AE55" i="10"/>
  <c r="O55" i="10"/>
  <c r="A56" i="10"/>
  <c r="AN56" i="10" s="1"/>
  <c r="AT55" i="10"/>
  <c r="AD55" i="10"/>
  <c r="N55" i="10"/>
  <c r="BI55" i="10"/>
  <c r="AS55" i="10"/>
  <c r="AC55" i="10"/>
  <c r="M55" i="10"/>
  <c r="BH55" i="10"/>
  <c r="AR55" i="10"/>
  <c r="AB55" i="10"/>
  <c r="L55" i="10"/>
  <c r="BG55" i="10"/>
  <c r="AQ55" i="10"/>
  <c r="AA55" i="10"/>
  <c r="K55" i="10"/>
  <c r="BF55" i="10"/>
  <c r="AP55" i="10"/>
  <c r="Z55" i="10"/>
  <c r="J55" i="10"/>
  <c r="BE55" i="10"/>
  <c r="AO55" i="10"/>
  <c r="Y55" i="10"/>
  <c r="I55" i="10"/>
  <c r="BD55" i="10"/>
  <c r="X55" i="10"/>
  <c r="H55" i="10"/>
  <c r="BC55" i="10"/>
  <c r="AM55" i="10"/>
  <c r="W55" i="10"/>
  <c r="G55" i="10"/>
  <c r="BB55" i="10"/>
  <c r="AL55" i="10"/>
  <c r="V55" i="10"/>
  <c r="F55" i="10"/>
  <c r="BA55" i="10"/>
  <c r="AK55" i="10"/>
  <c r="U55" i="10"/>
  <c r="E55" i="10"/>
  <c r="BC56" i="13" l="1"/>
  <c r="AM56" i="13"/>
  <c r="W56" i="13"/>
  <c r="G56" i="13"/>
  <c r="BB56" i="13"/>
  <c r="AL56" i="13"/>
  <c r="V56" i="13"/>
  <c r="F56" i="13"/>
  <c r="BA56" i="13"/>
  <c r="AK56" i="13"/>
  <c r="U56" i="13"/>
  <c r="E56" i="13"/>
  <c r="AZ56" i="13"/>
  <c r="AJ56" i="13"/>
  <c r="T56" i="13"/>
  <c r="AY56" i="13"/>
  <c r="AI56" i="13"/>
  <c r="S56" i="13"/>
  <c r="C56" i="13"/>
  <c r="AX56" i="13"/>
  <c r="AH56" i="13"/>
  <c r="R56" i="13"/>
  <c r="B56" i="13"/>
  <c r="AW56" i="13"/>
  <c r="AG56" i="13"/>
  <c r="Q56" i="13"/>
  <c r="AV56" i="13"/>
  <c r="AF56" i="13"/>
  <c r="P56" i="13"/>
  <c r="AU56" i="13"/>
  <c r="AE56" i="13"/>
  <c r="O56" i="13"/>
  <c r="A57" i="13"/>
  <c r="AT56" i="13"/>
  <c r="AD56" i="13"/>
  <c r="N56" i="13"/>
  <c r="AS56" i="13"/>
  <c r="AC56" i="13"/>
  <c r="M56" i="13"/>
  <c r="AR56" i="13"/>
  <c r="AB56" i="13"/>
  <c r="L56" i="13"/>
  <c r="AQ56" i="13"/>
  <c r="AA56" i="13"/>
  <c r="K56" i="13"/>
  <c r="H56" i="13"/>
  <c r="AP56" i="13"/>
  <c r="AO56" i="13"/>
  <c r="AN56" i="13"/>
  <c r="Z56" i="13"/>
  <c r="Y56" i="13"/>
  <c r="X56" i="13"/>
  <c r="J56" i="13"/>
  <c r="I56" i="13"/>
  <c r="BF57" i="11"/>
  <c r="AP57" i="11"/>
  <c r="Z57" i="11"/>
  <c r="J57" i="11"/>
  <c r="BE57" i="11"/>
  <c r="AO57" i="11"/>
  <c r="Y57" i="11"/>
  <c r="I57" i="11"/>
  <c r="BD57" i="11"/>
  <c r="AN57" i="11"/>
  <c r="X57" i="11"/>
  <c r="H57" i="11"/>
  <c r="BC57" i="11"/>
  <c r="AM57" i="11"/>
  <c r="W57" i="11"/>
  <c r="G57" i="11"/>
  <c r="BB57" i="11"/>
  <c r="AL57" i="11"/>
  <c r="V57" i="11"/>
  <c r="F57" i="11"/>
  <c r="BA57" i="11"/>
  <c r="AK57" i="11"/>
  <c r="U57" i="11"/>
  <c r="E57" i="11"/>
  <c r="AZ57" i="11"/>
  <c r="AJ57" i="11"/>
  <c r="T57" i="11"/>
  <c r="D57" i="11"/>
  <c r="AY57" i="11"/>
  <c r="AI57" i="11"/>
  <c r="S57" i="11"/>
  <c r="C57" i="11"/>
  <c r="AX57" i="11"/>
  <c r="AH57" i="11"/>
  <c r="R57" i="11"/>
  <c r="B57" i="11"/>
  <c r="AW57" i="11"/>
  <c r="AG57" i="11"/>
  <c r="Q57" i="11"/>
  <c r="AV57" i="11"/>
  <c r="AF57" i="11"/>
  <c r="P57" i="11"/>
  <c r="AU57" i="11"/>
  <c r="AE57" i="11"/>
  <c r="O57" i="11"/>
  <c r="BI57" i="11"/>
  <c r="AS57" i="11"/>
  <c r="AC57" i="11"/>
  <c r="M57" i="11"/>
  <c r="BH57" i="11"/>
  <c r="AR57" i="11"/>
  <c r="AB57" i="11"/>
  <c r="L57" i="11"/>
  <c r="BG57" i="11"/>
  <c r="AQ57" i="11"/>
  <c r="AA57" i="11"/>
  <c r="K57" i="11"/>
  <c r="A58" i="11"/>
  <c r="AT57" i="11"/>
  <c r="AD57" i="11"/>
  <c r="N57" i="11"/>
  <c r="BC56" i="10"/>
  <c r="AM56" i="10"/>
  <c r="W56" i="10"/>
  <c r="G56" i="10"/>
  <c r="BB56" i="10"/>
  <c r="AL56" i="10"/>
  <c r="V56" i="10"/>
  <c r="F56" i="10"/>
  <c r="BA56" i="10"/>
  <c r="AK56" i="10"/>
  <c r="U56" i="10"/>
  <c r="E56" i="10"/>
  <c r="AZ56" i="10"/>
  <c r="AJ56" i="10"/>
  <c r="T56" i="10"/>
  <c r="D56" i="10"/>
  <c r="AY56" i="10"/>
  <c r="AI56" i="10"/>
  <c r="S56" i="10"/>
  <c r="C56" i="10"/>
  <c r="AX56" i="10"/>
  <c r="AH56" i="10"/>
  <c r="R56" i="10"/>
  <c r="B56" i="10"/>
  <c r="AW56" i="10"/>
  <c r="AG56" i="10"/>
  <c r="Q56" i="10"/>
  <c r="AV56" i="10"/>
  <c r="AF56" i="10"/>
  <c r="P56" i="10"/>
  <c r="AU56" i="10"/>
  <c r="AE56" i="10"/>
  <c r="O56" i="10"/>
  <c r="A57" i="10"/>
  <c r="AN57" i="10" s="1"/>
  <c r="AT56" i="10"/>
  <c r="AD56" i="10"/>
  <c r="N56" i="10"/>
  <c r="BI56" i="10"/>
  <c r="AS56" i="10"/>
  <c r="AC56" i="10"/>
  <c r="M56" i="10"/>
  <c r="BH56" i="10"/>
  <c r="AR56" i="10"/>
  <c r="AB56" i="10"/>
  <c r="L56" i="10"/>
  <c r="BG56" i="10"/>
  <c r="AQ56" i="10"/>
  <c r="AA56" i="10"/>
  <c r="K56" i="10"/>
  <c r="BF56" i="10"/>
  <c r="AP56" i="10"/>
  <c r="Z56" i="10"/>
  <c r="J56" i="10"/>
  <c r="BE56" i="10"/>
  <c r="AO56" i="10"/>
  <c r="Y56" i="10"/>
  <c r="I56" i="10"/>
  <c r="BD56" i="10"/>
  <c r="X56" i="10"/>
  <c r="H56" i="10"/>
  <c r="AP57" i="13" l="1"/>
  <c r="Z57" i="13"/>
  <c r="J57" i="13"/>
  <c r="AO57" i="13"/>
  <c r="Y57" i="13"/>
  <c r="I57" i="13"/>
  <c r="AN57" i="13"/>
  <c r="X57" i="13"/>
  <c r="H57" i="13"/>
  <c r="BC57" i="13"/>
  <c r="AM57" i="13"/>
  <c r="W57" i="13"/>
  <c r="G57" i="13"/>
  <c r="BB57" i="13"/>
  <c r="AL57" i="13"/>
  <c r="V57" i="13"/>
  <c r="F57" i="13"/>
  <c r="BA57" i="13"/>
  <c r="AK57" i="13"/>
  <c r="U57" i="13"/>
  <c r="E57" i="13"/>
  <c r="AZ57" i="13"/>
  <c r="AJ57" i="13"/>
  <c r="T57" i="13"/>
  <c r="AY57" i="13"/>
  <c r="AI57" i="13"/>
  <c r="S57" i="13"/>
  <c r="C57" i="13"/>
  <c r="AX57" i="13"/>
  <c r="AH57" i="13"/>
  <c r="R57" i="13"/>
  <c r="B57" i="13"/>
  <c r="AW57" i="13"/>
  <c r="AG57" i="13"/>
  <c r="Q57" i="13"/>
  <c r="AV57" i="13"/>
  <c r="AF57" i="13"/>
  <c r="P57" i="13"/>
  <c r="AU57" i="13"/>
  <c r="AE57" i="13"/>
  <c r="O57" i="13"/>
  <c r="A58" i="13"/>
  <c r="AT57" i="13"/>
  <c r="AD57" i="13"/>
  <c r="N57" i="13"/>
  <c r="AB57" i="13"/>
  <c r="AA57" i="13"/>
  <c r="M57" i="13"/>
  <c r="L57" i="13"/>
  <c r="K57" i="13"/>
  <c r="AS57" i="13"/>
  <c r="AR57" i="13"/>
  <c r="AQ57" i="13"/>
  <c r="AC57" i="13"/>
  <c r="BI58" i="11"/>
  <c r="AS58" i="11"/>
  <c r="AC58" i="11"/>
  <c r="M58" i="11"/>
  <c r="BH58" i="11"/>
  <c r="AR58" i="11"/>
  <c r="AB58" i="11"/>
  <c r="L58" i="11"/>
  <c r="BG58" i="11"/>
  <c r="AQ58" i="11"/>
  <c r="AA58" i="11"/>
  <c r="K58" i="11"/>
  <c r="BF58" i="11"/>
  <c r="AP58" i="11"/>
  <c r="Z58" i="11"/>
  <c r="J58" i="11"/>
  <c r="BE58" i="11"/>
  <c r="AO58" i="11"/>
  <c r="Y58" i="11"/>
  <c r="I58" i="11"/>
  <c r="BD58" i="11"/>
  <c r="AN58" i="11"/>
  <c r="X58" i="11"/>
  <c r="H58" i="11"/>
  <c r="BC58" i="11"/>
  <c r="AM58" i="11"/>
  <c r="W58" i="11"/>
  <c r="G58" i="11"/>
  <c r="BB58" i="11"/>
  <c r="AL58" i="11"/>
  <c r="V58" i="11"/>
  <c r="F58" i="11"/>
  <c r="BA58" i="11"/>
  <c r="AK58" i="11"/>
  <c r="U58" i="11"/>
  <c r="E58" i="11"/>
  <c r="AZ58" i="11"/>
  <c r="AJ58" i="11"/>
  <c r="T58" i="11"/>
  <c r="D58" i="11"/>
  <c r="AY58" i="11"/>
  <c r="AI58" i="11"/>
  <c r="S58" i="11"/>
  <c r="C58" i="11"/>
  <c r="AX58" i="11"/>
  <c r="AH58" i="11"/>
  <c r="R58" i="11"/>
  <c r="B58" i="11"/>
  <c r="AV58" i="11"/>
  <c r="AF58" i="11"/>
  <c r="P58" i="11"/>
  <c r="AU58" i="11"/>
  <c r="AE58" i="11"/>
  <c r="O58" i="11"/>
  <c r="AT58" i="11"/>
  <c r="AD58" i="11"/>
  <c r="N58" i="11"/>
  <c r="AW58" i="11"/>
  <c r="AG58" i="11"/>
  <c r="Q58" i="11"/>
  <c r="BF57" i="10"/>
  <c r="AP57" i="10"/>
  <c r="Z57" i="10"/>
  <c r="J57" i="10"/>
  <c r="BE57" i="10"/>
  <c r="AO57" i="10"/>
  <c r="Y57" i="10"/>
  <c r="I57" i="10"/>
  <c r="BD57" i="10"/>
  <c r="X57" i="10"/>
  <c r="H57" i="10"/>
  <c r="BC57" i="10"/>
  <c r="AM57" i="10"/>
  <c r="W57" i="10"/>
  <c r="G57" i="10"/>
  <c r="BB57" i="10"/>
  <c r="AL57" i="10"/>
  <c r="V57" i="10"/>
  <c r="F57" i="10"/>
  <c r="BA57" i="10"/>
  <c r="AK57" i="10"/>
  <c r="U57" i="10"/>
  <c r="E57" i="10"/>
  <c r="AZ57" i="10"/>
  <c r="AJ57" i="10"/>
  <c r="T57" i="10"/>
  <c r="D57" i="10"/>
  <c r="AY57" i="10"/>
  <c r="AI57" i="10"/>
  <c r="S57" i="10"/>
  <c r="C57" i="10"/>
  <c r="AX57" i="10"/>
  <c r="AH57" i="10"/>
  <c r="R57" i="10"/>
  <c r="B57" i="10"/>
  <c r="AW57" i="10"/>
  <c r="AG57" i="10"/>
  <c r="Q57" i="10"/>
  <c r="AV57" i="10"/>
  <c r="AF57" i="10"/>
  <c r="P57" i="10"/>
  <c r="AU57" i="10"/>
  <c r="AE57" i="10"/>
  <c r="O57" i="10"/>
  <c r="A58" i="10"/>
  <c r="AN58" i="10" s="1"/>
  <c r="AT57" i="10"/>
  <c r="AD57" i="10"/>
  <c r="N57" i="10"/>
  <c r="BI57" i="10"/>
  <c r="AS57" i="10"/>
  <c r="AC57" i="10"/>
  <c r="M57" i="10"/>
  <c r="BH57" i="10"/>
  <c r="AR57" i="10"/>
  <c r="AB57" i="10"/>
  <c r="L57" i="10"/>
  <c r="BG57" i="10"/>
  <c r="AQ57" i="10"/>
  <c r="AA57" i="10"/>
  <c r="K57" i="10"/>
  <c r="AS58" i="13" l="1"/>
  <c r="AC58" i="13"/>
  <c r="M58" i="13"/>
  <c r="AR58" i="13"/>
  <c r="AB58" i="13"/>
  <c r="L58" i="13"/>
  <c r="AQ58" i="13"/>
  <c r="AA58" i="13"/>
  <c r="K58" i="13"/>
  <c r="AP58" i="13"/>
  <c r="Z58" i="13"/>
  <c r="J58" i="13"/>
  <c r="AO58" i="13"/>
  <c r="Y58" i="13"/>
  <c r="I58" i="13"/>
  <c r="AN58" i="13"/>
  <c r="X58" i="13"/>
  <c r="H58" i="13"/>
  <c r="BC58" i="13"/>
  <c r="AM58" i="13"/>
  <c r="W58" i="13"/>
  <c r="G58" i="13"/>
  <c r="BB58" i="13"/>
  <c r="AL58" i="13"/>
  <c r="V58" i="13"/>
  <c r="F58" i="13"/>
  <c r="BA58" i="13"/>
  <c r="AK58" i="13"/>
  <c r="U58" i="13"/>
  <c r="E58" i="13"/>
  <c r="AZ58" i="13"/>
  <c r="AJ58" i="13"/>
  <c r="T58" i="13"/>
  <c r="AY58" i="13"/>
  <c r="AI58" i="13"/>
  <c r="S58" i="13"/>
  <c r="C58" i="13"/>
  <c r="AX58" i="13"/>
  <c r="AH58" i="13"/>
  <c r="R58" i="13"/>
  <c r="B58" i="13"/>
  <c r="AW58" i="13"/>
  <c r="AG58" i="13"/>
  <c r="Q58" i="13"/>
  <c r="AV58" i="13"/>
  <c r="AU58" i="13"/>
  <c r="AT58" i="13"/>
  <c r="AF58" i="13"/>
  <c r="AE58" i="13"/>
  <c r="AD58" i="13"/>
  <c r="P58" i="13"/>
  <c r="O58" i="13"/>
  <c r="N58" i="13"/>
  <c r="BI58" i="10"/>
  <c r="AS58" i="10"/>
  <c r="AC58" i="10"/>
  <c r="M58" i="10"/>
  <c r="BH58" i="10"/>
  <c r="AR58" i="10"/>
  <c r="AB58" i="10"/>
  <c r="L58" i="10"/>
  <c r="BG58" i="10"/>
  <c r="AQ58" i="10"/>
  <c r="AA58" i="10"/>
  <c r="K58" i="10"/>
  <c r="BF58" i="10"/>
  <c r="AP58" i="10"/>
  <c r="Z58" i="10"/>
  <c r="J58" i="10"/>
  <c r="BE58" i="10"/>
  <c r="AO58" i="10"/>
  <c r="Y58" i="10"/>
  <c r="I58" i="10"/>
  <c r="BD58" i="10"/>
  <c r="X58" i="10"/>
  <c r="H58" i="10"/>
  <c r="BC58" i="10"/>
  <c r="AM58" i="10"/>
  <c r="W58" i="10"/>
  <c r="G58" i="10"/>
  <c r="BB58" i="10"/>
  <c r="AL58" i="10"/>
  <c r="V58" i="10"/>
  <c r="F58" i="10"/>
  <c r="BA58" i="10"/>
  <c r="AK58" i="10"/>
  <c r="U58" i="10"/>
  <c r="E58" i="10"/>
  <c r="AZ58" i="10"/>
  <c r="AJ58" i="10"/>
  <c r="T58" i="10"/>
  <c r="D58" i="10"/>
  <c r="AY58" i="10"/>
  <c r="AI58" i="10"/>
  <c r="S58" i="10"/>
  <c r="C58" i="10"/>
  <c r="AX58" i="10"/>
  <c r="AH58" i="10"/>
  <c r="R58" i="10"/>
  <c r="B58" i="10"/>
  <c r="AW58" i="10"/>
  <c r="AG58" i="10"/>
  <c r="Q58" i="10"/>
  <c r="AV58" i="10"/>
  <c r="AF58" i="10"/>
  <c r="P58" i="10"/>
  <c r="AU58" i="10"/>
  <c r="AE58" i="10"/>
  <c r="O58" i="10"/>
  <c r="AT58" i="10"/>
  <c r="AD58" i="10"/>
  <c r="N58" i="10"/>
  <c r="BG17" i="13" l="1"/>
  <c r="BG29" i="13"/>
  <c r="BG41" i="13"/>
  <c r="BG53" i="13"/>
  <c r="BG30" i="13"/>
  <c r="BG19" i="13"/>
  <c r="BG31" i="13"/>
  <c r="BG43" i="13"/>
  <c r="BG55" i="13"/>
  <c r="BG20" i="13"/>
  <c r="BG32" i="13"/>
  <c r="BG44" i="13"/>
  <c r="BG56" i="13"/>
  <c r="BG9" i="13"/>
  <c r="BG21" i="13"/>
  <c r="BG33" i="13"/>
  <c r="BG45" i="13"/>
  <c r="BG57" i="13"/>
  <c r="BG42" i="13"/>
  <c r="BG10" i="13"/>
  <c r="BG22" i="13"/>
  <c r="BG34" i="13"/>
  <c r="BG46" i="13"/>
  <c r="BG58" i="13"/>
  <c r="BG11" i="13"/>
  <c r="BG23" i="13"/>
  <c r="BG35" i="13"/>
  <c r="BG47" i="13"/>
  <c r="BG12" i="13"/>
  <c r="BG24" i="13"/>
  <c r="BG36" i="13"/>
  <c r="BG48" i="13"/>
  <c r="BG18" i="13"/>
  <c r="BG13" i="13"/>
  <c r="BG25" i="13"/>
  <c r="BG37" i="13"/>
  <c r="BG49" i="13"/>
  <c r="BG54" i="13"/>
  <c r="BG14" i="13"/>
  <c r="BG26" i="13"/>
  <c r="BG38" i="13"/>
  <c r="BG50" i="13"/>
  <c r="BG15" i="13"/>
  <c r="BG27" i="13"/>
  <c r="BG39" i="13"/>
  <c r="BG51" i="13"/>
  <c r="BG16" i="13"/>
  <c r="BG28" i="13"/>
  <c r="BG40" i="13"/>
  <c r="BG52" i="13"/>
  <c r="BH15" i="13"/>
  <c r="BH27" i="13"/>
  <c r="BH39" i="13"/>
  <c r="BH51" i="13"/>
  <c r="BH17" i="13"/>
  <c r="BH29" i="13"/>
  <c r="BH41" i="13"/>
  <c r="BH53" i="13"/>
  <c r="BH18" i="13"/>
  <c r="BH30" i="13"/>
  <c r="BH42" i="13"/>
  <c r="BH54" i="13"/>
  <c r="BH28" i="13"/>
  <c r="BH19" i="13"/>
  <c r="BH31" i="13"/>
  <c r="BH43" i="13"/>
  <c r="BH55" i="13"/>
  <c r="BH20" i="13"/>
  <c r="BH32" i="13"/>
  <c r="BH44" i="13"/>
  <c r="BH56" i="13"/>
  <c r="BH40" i="13"/>
  <c r="BH9" i="13"/>
  <c r="BH21" i="13"/>
  <c r="BH33" i="13"/>
  <c r="BH45" i="13"/>
  <c r="BH57" i="13"/>
  <c r="BH10" i="13"/>
  <c r="BH22" i="13"/>
  <c r="BH34" i="13"/>
  <c r="BH46" i="13"/>
  <c r="BH58" i="13"/>
  <c r="BH11" i="13"/>
  <c r="BH23" i="13"/>
  <c r="BH35" i="13"/>
  <c r="BH47" i="13"/>
  <c r="BH12" i="13"/>
  <c r="BH24" i="13"/>
  <c r="BH36" i="13"/>
  <c r="BH48" i="13"/>
  <c r="BH52" i="13"/>
  <c r="BH13" i="13"/>
  <c r="BH25" i="13"/>
  <c r="BH37" i="13"/>
  <c r="BH49" i="13"/>
  <c r="BH16" i="13"/>
  <c r="BH14" i="13"/>
  <c r="BH26" i="13"/>
  <c r="BH38" i="13"/>
  <c r="BH50" i="13"/>
  <c r="BI13" i="13"/>
  <c r="BI25" i="13"/>
  <c r="BI37" i="13"/>
  <c r="BI49" i="13"/>
  <c r="BI14" i="13"/>
  <c r="BI15" i="13"/>
  <c r="BI27" i="13"/>
  <c r="BI39" i="13"/>
  <c r="BI51" i="13"/>
  <c r="BI26" i="13"/>
  <c r="BI16" i="13"/>
  <c r="BI28" i="13"/>
  <c r="BI40" i="13"/>
  <c r="BI52" i="13"/>
  <c r="BI17" i="13"/>
  <c r="BI29" i="13"/>
  <c r="BI41" i="13"/>
  <c r="BI53" i="13"/>
  <c r="BI50" i="13"/>
  <c r="BI18" i="13"/>
  <c r="BI30" i="13"/>
  <c r="BI42" i="13"/>
  <c r="BI54" i="13"/>
  <c r="BI19" i="13"/>
  <c r="BI31" i="13"/>
  <c r="BI43" i="13"/>
  <c r="BI55" i="13"/>
  <c r="BI38" i="13"/>
  <c r="BI20" i="13"/>
  <c r="BI32" i="13"/>
  <c r="BI44" i="13"/>
  <c r="BI56" i="13"/>
  <c r="BI9" i="13"/>
  <c r="BI21" i="13"/>
  <c r="BI33" i="13"/>
  <c r="BI45" i="13"/>
  <c r="BI57" i="13"/>
  <c r="BI10" i="13"/>
  <c r="BI22" i="13"/>
  <c r="BI34" i="13"/>
  <c r="BI46" i="13"/>
  <c r="BI58" i="13"/>
  <c r="BI11" i="13"/>
  <c r="BI23" i="13"/>
  <c r="BI35" i="13"/>
  <c r="BI47" i="13"/>
  <c r="BI12" i="13"/>
  <c r="BI24" i="13"/>
  <c r="BI36" i="13"/>
  <c r="BI48" i="13"/>
  <c r="BE33" i="13"/>
  <c r="BE10" i="13"/>
  <c r="BE11" i="13"/>
  <c r="BE23" i="13"/>
  <c r="BE35" i="13"/>
  <c r="BE47" i="13"/>
  <c r="BE57" i="13"/>
  <c r="BE12" i="13"/>
  <c r="BE24" i="13"/>
  <c r="BE36" i="13"/>
  <c r="BE48" i="13"/>
  <c r="BE13" i="13"/>
  <c r="BE25" i="13"/>
  <c r="BE37" i="13"/>
  <c r="BE49" i="13"/>
  <c r="BE34" i="13"/>
  <c r="BE14" i="13"/>
  <c r="BE26" i="13"/>
  <c r="BE38" i="13"/>
  <c r="BE50" i="13"/>
  <c r="BE15" i="13"/>
  <c r="BE27" i="13"/>
  <c r="BE39" i="13"/>
  <c r="BE51" i="13"/>
  <c r="BE16" i="13"/>
  <c r="BE28" i="13"/>
  <c r="BE40" i="13"/>
  <c r="BE52" i="13"/>
  <c r="BE9" i="13"/>
  <c r="BE17" i="13"/>
  <c r="BE29" i="13"/>
  <c r="BE41" i="13"/>
  <c r="BE53" i="13"/>
  <c r="BE21" i="13"/>
  <c r="BE22" i="13"/>
  <c r="BE18" i="13"/>
  <c r="BE30" i="13"/>
  <c r="BE42" i="13"/>
  <c r="BE54" i="13"/>
  <c r="BE58" i="13"/>
  <c r="BE19" i="13"/>
  <c r="BE31" i="13"/>
  <c r="BE43" i="13"/>
  <c r="BE55" i="13"/>
  <c r="BE45" i="13"/>
  <c r="BE46" i="13"/>
  <c r="BE20" i="13"/>
  <c r="BE32" i="13"/>
  <c r="BE44" i="13"/>
  <c r="BE56" i="13"/>
  <c r="BD13" i="13"/>
  <c r="BD49" i="13"/>
  <c r="BD12" i="13"/>
  <c r="BD25" i="13"/>
  <c r="BD14" i="13"/>
  <c r="BD26" i="13"/>
  <c r="BD38" i="13"/>
  <c r="BD50" i="13"/>
  <c r="BD47" i="13"/>
  <c r="BD48" i="13"/>
  <c r="BD37" i="13"/>
  <c r="BD15" i="13"/>
  <c r="BD27" i="13"/>
  <c r="BD39" i="13"/>
  <c r="BD51" i="13"/>
  <c r="BD23" i="13"/>
  <c r="BD16" i="13"/>
  <c r="BD28" i="13"/>
  <c r="BD40" i="13"/>
  <c r="BD52" i="13"/>
  <c r="BD35" i="13"/>
  <c r="BD36" i="13"/>
  <c r="BD17" i="13"/>
  <c r="BD29" i="13"/>
  <c r="BD41" i="13"/>
  <c r="BD53" i="13"/>
  <c r="BD18" i="13"/>
  <c r="BD30" i="13"/>
  <c r="BD42" i="13"/>
  <c r="BD54" i="13"/>
  <c r="BD24" i="13"/>
  <c r="BD43" i="13"/>
  <c r="BD55" i="13"/>
  <c r="BD20" i="13"/>
  <c r="BD32" i="13"/>
  <c r="BD44" i="13"/>
  <c r="BD56" i="13"/>
  <c r="BD11" i="13"/>
  <c r="BD31" i="13"/>
  <c r="BD9" i="13"/>
  <c r="BD21" i="13"/>
  <c r="BD33" i="13"/>
  <c r="BD45" i="13"/>
  <c r="BD57" i="13"/>
  <c r="BD19" i="13"/>
  <c r="BD10" i="13"/>
  <c r="BD22" i="13"/>
  <c r="BD34" i="13"/>
  <c r="BD46" i="13"/>
  <c r="BD58" i="13"/>
  <c r="BF19" i="13"/>
  <c r="BF31" i="13"/>
  <c r="BF43" i="13"/>
  <c r="BF55" i="13"/>
  <c r="BF9" i="13"/>
  <c r="BF21" i="13"/>
  <c r="BF33" i="13"/>
  <c r="BF45" i="13"/>
  <c r="BF57" i="13"/>
  <c r="BF56" i="13"/>
  <c r="BF10" i="13"/>
  <c r="BF22" i="13"/>
  <c r="BF34" i="13"/>
  <c r="BF46" i="13"/>
  <c r="BF58" i="13"/>
  <c r="BF32" i="13"/>
  <c r="BF11" i="13"/>
  <c r="BF23" i="13"/>
  <c r="BF35" i="13"/>
  <c r="BF47" i="13"/>
  <c r="BF12" i="13"/>
  <c r="BF24" i="13"/>
  <c r="BF36" i="13"/>
  <c r="BF48" i="13"/>
  <c r="BF44" i="13"/>
  <c r="BF13" i="13"/>
  <c r="BF25" i="13"/>
  <c r="BF37" i="13"/>
  <c r="BF49" i="13"/>
  <c r="BF20" i="13"/>
  <c r="BF14" i="13"/>
  <c r="BF26" i="13"/>
  <c r="BF38" i="13"/>
  <c r="BF50" i="13"/>
  <c r="BF15" i="13"/>
  <c r="BF27" i="13"/>
  <c r="BF39" i="13"/>
  <c r="BF51" i="13"/>
  <c r="BF16" i="13"/>
  <c r="BF28" i="13"/>
  <c r="BF40" i="13"/>
  <c r="BF52" i="13"/>
  <c r="BF17" i="13"/>
  <c r="BF29" i="13"/>
  <c r="BF41" i="13"/>
  <c r="BF53" i="13"/>
  <c r="BF18" i="13"/>
  <c r="BF30" i="13"/>
  <c r="BF42" i="13"/>
  <c r="BF54" i="13"/>
  <c r="D13" i="13"/>
  <c r="D15" i="13"/>
  <c r="D16" i="13"/>
  <c r="D28" i="13"/>
  <c r="D40" i="13"/>
  <c r="D52" i="13"/>
  <c r="D14" i="13"/>
  <c r="D17" i="13"/>
  <c r="D29" i="13"/>
  <c r="D41" i="13"/>
  <c r="D53" i="13"/>
  <c r="D26" i="13"/>
  <c r="D27" i="13"/>
  <c r="D18" i="13"/>
  <c r="D30" i="13"/>
  <c r="D42" i="13"/>
  <c r="D54" i="13"/>
  <c r="D37" i="13"/>
  <c r="D39" i="13"/>
  <c r="D19" i="13"/>
  <c r="D31" i="13"/>
  <c r="D43" i="13"/>
  <c r="D55" i="13"/>
  <c r="D25" i="13"/>
  <c r="D50" i="13"/>
  <c r="D51" i="13"/>
  <c r="D20" i="13"/>
  <c r="D32" i="13"/>
  <c r="D44" i="13"/>
  <c r="D56" i="13"/>
  <c r="D49" i="13"/>
  <c r="D45" i="13"/>
  <c r="D9" i="13"/>
  <c r="D57" i="13"/>
  <c r="D10" i="13"/>
  <c r="D22" i="13"/>
  <c r="D34" i="13"/>
  <c r="D46" i="13"/>
  <c r="D58" i="13"/>
  <c r="D38" i="13"/>
  <c r="D33" i="13"/>
  <c r="D11" i="13"/>
  <c r="D23" i="13"/>
  <c r="D35" i="13"/>
  <c r="D47" i="13"/>
  <c r="D21" i="13"/>
  <c r="D12" i="13"/>
  <c r="D24" i="13"/>
  <c r="D36" i="13"/>
  <c r="D48" i="13"/>
</calcChain>
</file>

<file path=xl/sharedStrings.xml><?xml version="1.0" encoding="utf-8"?>
<sst xmlns="http://schemas.openxmlformats.org/spreadsheetml/2006/main" count="2431" uniqueCount="137">
  <si>
    <t>I-35 AADT LOS Breakdown from Texas State Line to I-40 without Weekend Factor</t>
  </si>
  <si>
    <t>Segment A</t>
  </si>
  <si>
    <t>Segment B</t>
  </si>
  <si>
    <t>Segment C</t>
  </si>
  <si>
    <t>Segment D</t>
  </si>
  <si>
    <t>Average Growth Factor</t>
  </si>
  <si>
    <t>LOS</t>
  </si>
  <si>
    <t>Speed</t>
  </si>
  <si>
    <t>LOS A</t>
  </si>
  <si>
    <t>LOS B</t>
  </si>
  <si>
    <t>LOS C</t>
  </si>
  <si>
    <t>LOS D</t>
  </si>
  <si>
    <t>LOS E</t>
  </si>
  <si>
    <t>AVC 28</t>
  </si>
  <si>
    <t>AVC 125</t>
  </si>
  <si>
    <t>AVC 502</t>
  </si>
  <si>
    <t>AVC 88</t>
  </si>
  <si>
    <t>AVC 530</t>
  </si>
  <si>
    <t>AVC 116</t>
  </si>
  <si>
    <t>AVC 26</t>
  </si>
  <si>
    <t>AVC 69</t>
  </si>
  <si>
    <t>AVC 20</t>
  </si>
  <si>
    <t>AVC 129</t>
  </si>
  <si>
    <t>Red River to exit 4 Ardmore</t>
  </si>
  <si>
    <t>B</t>
  </si>
  <si>
    <t>Location</t>
  </si>
  <si>
    <t>State Line</t>
  </si>
  <si>
    <t>US-77</t>
  </si>
  <si>
    <t>North of Winstar</t>
  </si>
  <si>
    <t>MM 10</t>
  </si>
  <si>
    <t>MM 13</t>
  </si>
  <si>
    <t>MM 19</t>
  </si>
  <si>
    <t>N/O Oswalt Rd.</t>
  </si>
  <si>
    <t>SH-77</t>
  </si>
  <si>
    <t>MM 28</t>
  </si>
  <si>
    <t>MM 31</t>
  </si>
  <si>
    <t>N/O SH 70/199</t>
  </si>
  <si>
    <t>Ardmore North</t>
  </si>
  <si>
    <t>MM 36</t>
  </si>
  <si>
    <t>SH-53</t>
  </si>
  <si>
    <t>EW 185</t>
  </si>
  <si>
    <t>EW 180</t>
  </si>
  <si>
    <t>North of Arbuckle</t>
  </si>
  <si>
    <t>EW 176</t>
  </si>
  <si>
    <t>MM 58</t>
  </si>
  <si>
    <t>MM 61</t>
  </si>
  <si>
    <t>MM 65</t>
  </si>
  <si>
    <t>MM 68</t>
  </si>
  <si>
    <t>MM 71</t>
  </si>
  <si>
    <t>SH-19</t>
  </si>
  <si>
    <t>Washita River</t>
  </si>
  <si>
    <t>MM 78</t>
  </si>
  <si>
    <t>MM 81</t>
  </si>
  <si>
    <t>MM 82</t>
  </si>
  <si>
    <t>MM 87</t>
  </si>
  <si>
    <t>N/O County Rd 1685</t>
  </si>
  <si>
    <t>MM 89</t>
  </si>
  <si>
    <t>Purcell/MM 94</t>
  </si>
  <si>
    <t>MM 96</t>
  </si>
  <si>
    <t>MM 100</t>
  </si>
  <si>
    <t>MM 104</t>
  </si>
  <si>
    <t>SH-74</t>
  </si>
  <si>
    <t>MM 106</t>
  </si>
  <si>
    <t>Canadian River</t>
  </si>
  <si>
    <t>S/O Hwy 9</t>
  </si>
  <si>
    <t>S/O Main</t>
  </si>
  <si>
    <t>S/O Robinson</t>
  </si>
  <si>
    <t>S/O Rock Creek</t>
  </si>
  <si>
    <t>N/O Tecumseh</t>
  </si>
  <si>
    <t>S/O Indian Hills</t>
  </si>
  <si>
    <t>N/O Indian Hills</t>
  </si>
  <si>
    <t>S/O 27 St.</t>
  </si>
  <si>
    <t>27 St.</t>
  </si>
  <si>
    <t>11 St.</t>
  </si>
  <si>
    <t>N/O 2nd St.</t>
  </si>
  <si>
    <t>N/O 12 St.</t>
  </si>
  <si>
    <t>N/O 27 St.</t>
  </si>
  <si>
    <t>S/O 89 St.</t>
  </si>
  <si>
    <t>S/O 82 St.</t>
  </si>
  <si>
    <t>64 St.</t>
  </si>
  <si>
    <t>S/O 51 St.</t>
  </si>
  <si>
    <t>S/O Grand Blvd</t>
  </si>
  <si>
    <t>Oklahoma/North Canadian River</t>
  </si>
  <si>
    <t>Ardmore to Purcell</t>
  </si>
  <si>
    <t>C</t>
  </si>
  <si>
    <t>AVC 126</t>
  </si>
  <si>
    <t>Purcell to Canadian River</t>
  </si>
  <si>
    <t>D</t>
  </si>
  <si>
    <t>Truck %</t>
  </si>
  <si>
    <t>DHV</t>
  </si>
  <si>
    <t>Year/Site ID</t>
  </si>
  <si>
    <t>Canadian River to Oklahoma River</t>
  </si>
  <si>
    <t>E</t>
  </si>
  <si>
    <t>Daily</t>
  </si>
  <si>
    <t>F</t>
  </si>
  <si>
    <t xml:space="preserve">6 - Lane </t>
  </si>
  <si>
    <t>K =</t>
  </si>
  <si>
    <t>Varies</t>
  </si>
  <si>
    <t>2022 30th Highest(AVC)</t>
  </si>
  <si>
    <t>Truck % (DHV)</t>
  </si>
  <si>
    <t>NOTE</t>
  </si>
  <si>
    <t>D =</t>
  </si>
  <si>
    <t>D Value</t>
  </si>
  <si>
    <t>T =</t>
  </si>
  <si>
    <t>K Value</t>
  </si>
  <si>
    <t>Truck % in red are provided from ODOT</t>
  </si>
  <si>
    <t>V =</t>
  </si>
  <si>
    <t>65-75 mph</t>
  </si>
  <si>
    <t>PHF</t>
  </si>
  <si>
    <t>Station IDs</t>
  </si>
  <si>
    <t>not exist in ODOT Spotlight dashbord</t>
  </si>
  <si>
    <t>PHF=</t>
  </si>
  <si>
    <t>PCE</t>
  </si>
  <si>
    <t>HCM - Ex: 12-25</t>
  </si>
  <si>
    <t>PCE = 2</t>
  </si>
  <si>
    <t>Due to lack of data, K and D for AVC 69 and AVC 20 are reflected from AVC 126</t>
  </si>
  <si>
    <t xml:space="preserve">Weekend Factor = </t>
  </si>
  <si>
    <t>fHV</t>
  </si>
  <si>
    <t>HCM - Eq: 12-10</t>
  </si>
  <si>
    <t>V</t>
  </si>
  <si>
    <t>4 Lane Freeway</t>
  </si>
  <si>
    <t>A</t>
  </si>
  <si>
    <t>HCM - Eq: 12-9</t>
  </si>
  <si>
    <t>6 Lane Freeway</t>
  </si>
  <si>
    <t>8 Lane Freeway</t>
  </si>
  <si>
    <t>I-35 AADT LOS Breakdown from Texas State Line to I-40 without Weekend Factor (Segment 1 and 2)</t>
  </si>
  <si>
    <t>I-35 AADT LOS Breakdown from Texas State Line to I-40 without Weekend Factor (Segment 3 and 4)</t>
  </si>
  <si>
    <t>Segment 1</t>
  </si>
  <si>
    <t>Segment 2</t>
  </si>
  <si>
    <t>Segment 3</t>
  </si>
  <si>
    <t>Segment 4</t>
  </si>
  <si>
    <t>Not updated as of 6/14/2024</t>
  </si>
  <si>
    <t>SITE_ID</t>
  </si>
  <si>
    <t>AADT</t>
  </si>
  <si>
    <t>Counted</t>
  </si>
  <si>
    <t>Y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</si>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</sst>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"/>
    <numFmt numFmtId="165" formatCode="0.0"/>
    <numFmt numFmtId="166" formatCode="0.0%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262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7030A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41">
    <xf numFmtId="0" fontId="0" fillId="0" borderId="0" xfId="0"/>
    <xf numFmtId="0" fontId="1" fillId="0" borderId="1" xfId="0" applyFont="1" applyBorder="1"/>
    <xf numFmtId="1" fontId="0" fillId="0" borderId="1" xfId="0" applyNumberFormat="1" applyBorder="1" applyAlignment="1">
      <alignment horizontal="center"/>
    </xf>
    <xf numFmtId="0" fontId="1" fillId="0" borderId="0" xfId="0" applyFont="1"/>
    <xf numFmtId="0" fontId="1" fillId="0" borderId="2" xfId="0" applyFont="1" applyBorder="1"/>
    <xf numFmtId="1" fontId="0" fillId="0" borderId="4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right"/>
    </xf>
    <xf numFmtId="0" fontId="3" fillId="2" borderId="6" xfId="1" applyFont="1" applyBorder="1" applyAlignment="1">
      <alignment horizontal="center" vertical="center"/>
    </xf>
    <xf numFmtId="0" fontId="1" fillId="6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0" borderId="8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0" fillId="0" borderId="11" xfId="0" applyBorder="1" applyAlignment="1">
      <alignment horizontal="center"/>
    </xf>
    <xf numFmtId="9" fontId="0" fillId="0" borderId="11" xfId="0" applyNumberForma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6" fontId="0" fillId="0" borderId="1" xfId="2" applyNumberFormat="1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/>
    </xf>
    <xf numFmtId="0" fontId="1" fillId="7" borderId="4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22" xfId="0" applyFont="1" applyBorder="1"/>
    <xf numFmtId="166" fontId="0" fillId="9" borderId="8" xfId="2" applyNumberFormat="1" applyFont="1" applyFill="1" applyBorder="1" applyAlignment="1">
      <alignment horizontal="center"/>
    </xf>
    <xf numFmtId="166" fontId="0" fillId="9" borderId="15" xfId="2" applyNumberFormat="1" applyFont="1" applyFill="1" applyBorder="1" applyAlignment="1">
      <alignment horizontal="center"/>
    </xf>
    <xf numFmtId="9" fontId="0" fillId="9" borderId="15" xfId="0" applyNumberFormat="1" applyFill="1" applyBorder="1" applyAlignment="1">
      <alignment horizontal="center"/>
    </xf>
    <xf numFmtId="164" fontId="0" fillId="9" borderId="10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164" fontId="5" fillId="9" borderId="1" xfId="0" applyNumberFormat="1" applyFont="1" applyFill="1" applyBorder="1" applyAlignment="1">
      <alignment horizontal="center"/>
    </xf>
    <xf numFmtId="165" fontId="0" fillId="9" borderId="10" xfId="0" applyNumberFormat="1" applyFill="1" applyBorder="1" applyAlignment="1">
      <alignment horizontal="center"/>
    </xf>
    <xf numFmtId="165" fontId="0" fillId="9" borderId="1" xfId="0" applyNumberFormat="1" applyFill="1" applyBorder="1" applyAlignment="1">
      <alignment horizontal="center"/>
    </xf>
    <xf numFmtId="165" fontId="0" fillId="9" borderId="11" xfId="0" applyNumberFormat="1" applyFill="1" applyBorder="1" applyAlignment="1">
      <alignment horizontal="center"/>
    </xf>
    <xf numFmtId="164" fontId="0" fillId="9" borderId="11" xfId="0" applyNumberFormat="1" applyFill="1" applyBorder="1" applyAlignment="1">
      <alignment horizontal="center"/>
    </xf>
    <xf numFmtId="0" fontId="0" fillId="0" borderId="23" xfId="0" applyBorder="1"/>
    <xf numFmtId="0" fontId="0" fillId="0" borderId="21" xfId="0" applyBorder="1"/>
    <xf numFmtId="0" fontId="6" fillId="0" borderId="16" xfId="0" applyFont="1" applyBorder="1"/>
    <xf numFmtId="0" fontId="5" fillId="0" borderId="0" xfId="0" applyFont="1"/>
    <xf numFmtId="9" fontId="0" fillId="0" borderId="1" xfId="0" applyNumberFormat="1" applyBorder="1"/>
    <xf numFmtId="9" fontId="5" fillId="0" borderId="1" xfId="0" applyNumberFormat="1" applyFont="1" applyBorder="1"/>
    <xf numFmtId="9" fontId="5" fillId="0" borderId="1" xfId="2" applyFont="1" applyBorder="1"/>
    <xf numFmtId="0" fontId="1" fillId="0" borderId="1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9" fontId="5" fillId="0" borderId="0" xfId="0" applyNumberFormat="1" applyFont="1"/>
    <xf numFmtId="9" fontId="5" fillId="0" borderId="0" xfId="2" applyFont="1" applyBorder="1"/>
    <xf numFmtId="9" fontId="5" fillId="9" borderId="15" xfId="0" applyNumberFormat="1" applyFont="1" applyFill="1" applyBorder="1" applyAlignment="1">
      <alignment horizontal="center"/>
    </xf>
    <xf numFmtId="9" fontId="0" fillId="9" borderId="9" xfId="0" applyNumberForma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8" fillId="0" borderId="24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9" fontId="5" fillId="0" borderId="31" xfId="0" applyNumberFormat="1" applyFont="1" applyBorder="1"/>
    <xf numFmtId="9" fontId="0" fillId="0" borderId="1" xfId="2" applyFont="1" applyBorder="1" applyAlignment="1">
      <alignment horizontal="center"/>
    </xf>
    <xf numFmtId="0" fontId="1" fillId="0" borderId="32" xfId="0" applyFont="1" applyBorder="1"/>
    <xf numFmtId="1" fontId="0" fillId="9" borderId="33" xfId="0" applyNumberFormat="1" applyFill="1" applyBorder="1" applyAlignment="1">
      <alignment horizontal="center"/>
    </xf>
    <xf numFmtId="1" fontId="0" fillId="9" borderId="14" xfId="0" applyNumberFormat="1" applyFill="1" applyBorder="1" applyAlignment="1">
      <alignment horizontal="center"/>
    </xf>
    <xf numFmtId="1" fontId="0" fillId="9" borderId="17" xfId="0" applyNumberFormat="1" applyFill="1" applyBorder="1" applyAlignment="1">
      <alignment horizontal="center"/>
    </xf>
    <xf numFmtId="1" fontId="0" fillId="9" borderId="34" xfId="0" applyNumberFormat="1" applyFill="1" applyBorder="1" applyAlignment="1">
      <alignment horizontal="center"/>
    </xf>
    <xf numFmtId="0" fontId="0" fillId="11" borderId="1" xfId="0" applyFill="1" applyBorder="1"/>
    <xf numFmtId="0" fontId="0" fillId="10" borderId="1" xfId="0" applyFill="1" applyBorder="1"/>
    <xf numFmtId="0" fontId="0" fillId="12" borderId="1" xfId="0" applyFill="1" applyBorder="1"/>
    <xf numFmtId="0" fontId="0" fillId="13" borderId="1" xfId="0" applyFill="1" applyBorder="1"/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166" fontId="0" fillId="0" borderId="11" xfId="0" applyNumberFormat="1" applyBorder="1" applyAlignment="1">
      <alignment vertical="center"/>
    </xf>
    <xf numFmtId="166" fontId="0" fillId="0" borderId="13" xfId="0" applyNumberFormat="1" applyBorder="1" applyAlignment="1">
      <alignment vertical="center"/>
    </xf>
    <xf numFmtId="0" fontId="0" fillId="0" borderId="1" xfId="0" applyBorder="1" applyAlignment="1">
      <alignment horizontal="center"/>
    </xf>
    <xf numFmtId="1" fontId="0" fillId="14" borderId="1" xfId="0" applyNumberFormat="1" applyFill="1" applyBorder="1" applyAlignment="1">
      <alignment horizontal="center"/>
    </xf>
    <xf numFmtId="0" fontId="1" fillId="16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1" fontId="0" fillId="10" borderId="1" xfId="0" applyNumberFormat="1" applyFill="1" applyBorder="1" applyAlignment="1">
      <alignment horizontal="center"/>
    </xf>
    <xf numFmtId="0" fontId="1" fillId="14" borderId="1" xfId="0" applyFont="1" applyFill="1" applyBorder="1" applyAlignment="1">
      <alignment horizontal="center" vertical="center" wrapText="1"/>
    </xf>
    <xf numFmtId="1" fontId="0" fillId="16" borderId="1" xfId="0" applyNumberFormat="1" applyFill="1" applyBorder="1" applyAlignment="1">
      <alignment horizontal="center"/>
    </xf>
    <xf numFmtId="0" fontId="1" fillId="17" borderId="1" xfId="0" applyFont="1" applyFill="1" applyBorder="1" applyAlignment="1">
      <alignment horizontal="center" vertical="center" wrapText="1"/>
    </xf>
    <xf numFmtId="0" fontId="6" fillId="17" borderId="1" xfId="0" applyFont="1" applyFill="1" applyBorder="1" applyAlignment="1">
      <alignment horizontal="center" vertical="center" wrapText="1"/>
    </xf>
    <xf numFmtId="0" fontId="1" fillId="17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7" fontId="0" fillId="0" borderId="0" xfId="3" applyNumberFormat="1" applyFont="1"/>
    <xf numFmtId="9" fontId="5" fillId="9" borderId="8" xfId="2" applyFont="1" applyFill="1" applyBorder="1" applyAlignment="1">
      <alignment horizontal="center"/>
    </xf>
    <xf numFmtId="9" fontId="5" fillId="9" borderId="9" xfId="0" applyNumberFormat="1" applyFont="1" applyFill="1" applyBorder="1" applyAlignment="1">
      <alignment horizontal="center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0" fillId="10" borderId="35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15" borderId="19" xfId="0" applyFont="1" applyFill="1" applyBorder="1" applyAlignment="1">
      <alignment horizontal="center" vertical="center" wrapText="1"/>
    </xf>
    <xf numFmtId="0" fontId="1" fillId="15" borderId="20" xfId="0" applyFont="1" applyFill="1" applyBorder="1" applyAlignment="1">
      <alignment horizontal="center" vertical="center" wrapText="1"/>
    </xf>
    <xf numFmtId="0" fontId="1" fillId="15" borderId="4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16" borderId="14" xfId="0" applyFont="1" applyFill="1" applyBorder="1" applyAlignment="1">
      <alignment horizontal="center" vertical="center" wrapText="1"/>
    </xf>
    <xf numFmtId="0" fontId="1" fillId="16" borderId="17" xfId="0" applyFont="1" applyFill="1" applyBorder="1" applyAlignment="1">
      <alignment horizontal="center" vertical="center" wrapText="1"/>
    </xf>
    <xf numFmtId="0" fontId="1" fillId="16" borderId="2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13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0" borderId="20" xfId="0" applyFill="1" applyBorder="1" applyAlignment="1">
      <alignment horizontal="center"/>
    </xf>
    <xf numFmtId="0" fontId="0" fillId="11" borderId="1" xfId="0" applyFill="1" applyBorder="1" applyAlignment="1">
      <alignment horizontal="center"/>
    </xf>
  </cellXfs>
  <cellStyles count="4">
    <cellStyle name="Comma" xfId="3" builtinId="3"/>
    <cellStyle name="Good" xfId="1" builtinId="26"/>
    <cellStyle name="Normal" xfId="0" builtinId="0"/>
    <cellStyle name="Percent" xfId="2" builtinId="5"/>
  </cellStyles>
  <dxfs count="180">
    <dxf>
      <font>
        <color theme="1"/>
      </font>
      <fill>
        <patternFill>
          <bgColor rgb="FFF62626"/>
        </patternFill>
      </fill>
    </dxf>
    <dxf>
      <fill>
        <patternFill>
          <bgColor rgb="FFFFC000"/>
        </patternFill>
      </fill>
    </dxf>
    <dxf>
      <fill>
        <patternFill>
          <bgColor rgb="FFFFFF47"/>
        </patternFill>
      </fill>
    </dxf>
    <dxf>
      <fill>
        <patternFill>
          <bgColor theme="3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3" tint="0.59996337778862885"/>
        </patternFill>
      </fill>
    </dxf>
    <dxf>
      <fill>
        <patternFill>
          <bgColor rgb="FFFFFF47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62626"/>
        </patternFill>
      </fill>
    </dxf>
    <dxf>
      <fill>
        <patternFill>
          <bgColor theme="3" tint="0.59996337778862885"/>
        </patternFill>
      </fill>
    </dxf>
    <dxf>
      <fill>
        <patternFill>
          <bgColor rgb="FFFFFF47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62626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3" tint="0.59996337778862885"/>
        </patternFill>
      </fill>
    </dxf>
    <dxf>
      <fill>
        <patternFill>
          <bgColor rgb="FFFFFF47"/>
        </patternFill>
      </fill>
    </dxf>
    <dxf>
      <font>
        <color theme="1"/>
      </font>
      <fill>
        <patternFill>
          <bgColor rgb="FFF62626"/>
        </patternFill>
      </fill>
    </dxf>
    <dxf>
      <font>
        <color theme="1"/>
      </font>
      <fill>
        <patternFill>
          <bgColor rgb="FFF62626"/>
        </patternFill>
      </fill>
    </dxf>
    <dxf>
      <fill>
        <patternFill>
          <bgColor rgb="FFFFC000"/>
        </patternFill>
      </fill>
    </dxf>
    <dxf>
      <fill>
        <patternFill>
          <bgColor rgb="FFFFFF47"/>
        </patternFill>
      </fill>
    </dxf>
    <dxf>
      <fill>
        <patternFill>
          <bgColor theme="3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rgb="FFFFFF47"/>
        </patternFill>
      </fill>
    </dxf>
    <dxf>
      <fill>
        <patternFill>
          <bgColor theme="3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47"/>
        </patternFill>
      </fill>
    </dxf>
    <dxf>
      <font>
        <color theme="1"/>
      </font>
      <fill>
        <patternFill>
          <bgColor rgb="FFF62626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F62626"/>
        </patternFill>
      </fill>
    </dxf>
    <dxf>
      <font>
        <color theme="1"/>
      </font>
      <fill>
        <patternFill>
          <bgColor rgb="FFF62626"/>
        </patternFill>
      </fill>
    </dxf>
    <dxf>
      <fill>
        <patternFill>
          <bgColor rgb="FFFFC000"/>
        </patternFill>
      </fill>
    </dxf>
    <dxf>
      <fill>
        <patternFill>
          <bgColor rgb="FFFFFF47"/>
        </patternFill>
      </fill>
    </dxf>
    <dxf>
      <fill>
        <patternFill>
          <bgColor theme="3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F62626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3" tint="0.59996337778862885"/>
        </patternFill>
      </fill>
    </dxf>
    <dxf>
      <fill>
        <patternFill>
          <bgColor rgb="FFFFFF47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62626"/>
        </patternFill>
      </fill>
    </dxf>
    <dxf>
      <fill>
        <patternFill>
          <bgColor rgb="FFFFFF47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3" tint="0.59996337778862885"/>
        </patternFill>
      </fill>
    </dxf>
    <dxf>
      <fill>
        <patternFill>
          <bgColor rgb="FFFFFF47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62626"/>
        </patternFill>
      </fill>
    </dxf>
    <dxf>
      <font>
        <color theme="1"/>
      </font>
      <fill>
        <patternFill>
          <bgColor rgb="FFF62626"/>
        </patternFill>
      </fill>
    </dxf>
    <dxf>
      <fill>
        <patternFill>
          <bgColor rgb="FFFFC000"/>
        </patternFill>
      </fill>
    </dxf>
    <dxf>
      <fill>
        <patternFill>
          <bgColor rgb="FFFFFF47"/>
        </patternFill>
      </fill>
    </dxf>
    <dxf>
      <fill>
        <patternFill>
          <bgColor theme="3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F62626"/>
        </patternFill>
      </fill>
    </dxf>
    <dxf>
      <fill>
        <patternFill>
          <bgColor rgb="FFFFC000"/>
        </patternFill>
      </fill>
    </dxf>
    <dxf>
      <fill>
        <patternFill>
          <bgColor rgb="FFFFFF47"/>
        </patternFill>
      </fill>
    </dxf>
    <dxf>
      <fill>
        <patternFill>
          <bgColor theme="3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3" tint="0.59996337778862885"/>
        </patternFill>
      </fill>
    </dxf>
    <dxf>
      <fill>
        <patternFill>
          <bgColor rgb="FFFFFF47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62626"/>
        </patternFill>
      </fill>
    </dxf>
    <dxf>
      <fill>
        <patternFill>
          <bgColor theme="3" tint="0.59996337778862885"/>
        </patternFill>
      </fill>
    </dxf>
    <dxf>
      <fill>
        <patternFill>
          <bgColor rgb="FFFFFF47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62626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3" tint="0.59996337778862885"/>
        </patternFill>
      </fill>
    </dxf>
    <dxf>
      <fill>
        <patternFill>
          <bgColor rgb="FFFFFF47"/>
        </patternFill>
      </fill>
    </dxf>
    <dxf>
      <font>
        <color theme="1"/>
      </font>
      <fill>
        <patternFill>
          <bgColor rgb="FFF62626"/>
        </patternFill>
      </fill>
    </dxf>
    <dxf>
      <font>
        <color theme="1"/>
      </font>
      <fill>
        <patternFill>
          <bgColor rgb="FFF62626"/>
        </patternFill>
      </fill>
    </dxf>
    <dxf>
      <fill>
        <patternFill>
          <bgColor rgb="FFFFC000"/>
        </patternFill>
      </fill>
    </dxf>
    <dxf>
      <fill>
        <patternFill>
          <bgColor rgb="FFFFFF47"/>
        </patternFill>
      </fill>
    </dxf>
    <dxf>
      <fill>
        <patternFill>
          <bgColor theme="3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rgb="FFFFFF47"/>
        </patternFill>
      </fill>
    </dxf>
    <dxf>
      <fill>
        <patternFill>
          <bgColor theme="3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47"/>
        </patternFill>
      </fill>
    </dxf>
    <dxf>
      <font>
        <color theme="1"/>
      </font>
      <fill>
        <patternFill>
          <bgColor rgb="FFF62626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F62626"/>
        </patternFill>
      </fill>
    </dxf>
    <dxf>
      <font>
        <color theme="1"/>
      </font>
      <fill>
        <patternFill>
          <bgColor rgb="FFF62626"/>
        </patternFill>
      </fill>
    </dxf>
    <dxf>
      <fill>
        <patternFill>
          <bgColor rgb="FFFFC000"/>
        </patternFill>
      </fill>
    </dxf>
    <dxf>
      <fill>
        <patternFill>
          <bgColor rgb="FFFFFF47"/>
        </patternFill>
      </fill>
    </dxf>
    <dxf>
      <fill>
        <patternFill>
          <bgColor theme="3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F62626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3" tint="0.59996337778862885"/>
        </patternFill>
      </fill>
    </dxf>
    <dxf>
      <fill>
        <patternFill>
          <bgColor rgb="FFFFFF47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62626"/>
        </patternFill>
      </fill>
    </dxf>
    <dxf>
      <fill>
        <patternFill>
          <bgColor rgb="FFFFFF47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3" tint="0.59996337778862885"/>
        </patternFill>
      </fill>
    </dxf>
    <dxf>
      <fill>
        <patternFill>
          <bgColor rgb="FFFFFF47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62626"/>
        </patternFill>
      </fill>
    </dxf>
    <dxf>
      <font>
        <color theme="1"/>
      </font>
      <fill>
        <patternFill>
          <bgColor rgb="FFF62626"/>
        </patternFill>
      </fill>
    </dxf>
    <dxf>
      <fill>
        <patternFill>
          <bgColor rgb="FFFFC000"/>
        </patternFill>
      </fill>
    </dxf>
    <dxf>
      <fill>
        <patternFill>
          <bgColor rgb="FFFFFF47"/>
        </patternFill>
      </fill>
    </dxf>
    <dxf>
      <fill>
        <patternFill>
          <bgColor theme="3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F62626"/>
        </patternFill>
      </fill>
    </dxf>
    <dxf>
      <fill>
        <patternFill>
          <bgColor rgb="FFFFC000"/>
        </patternFill>
      </fill>
    </dxf>
    <dxf>
      <fill>
        <patternFill>
          <bgColor rgb="FFFFFF47"/>
        </patternFill>
      </fill>
    </dxf>
    <dxf>
      <fill>
        <patternFill>
          <bgColor theme="3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3" tint="0.59996337778862885"/>
        </patternFill>
      </fill>
    </dxf>
    <dxf>
      <fill>
        <patternFill>
          <bgColor rgb="FFFFFF47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62626"/>
        </patternFill>
      </fill>
    </dxf>
    <dxf>
      <fill>
        <patternFill>
          <bgColor theme="3" tint="0.59996337778862885"/>
        </patternFill>
      </fill>
    </dxf>
    <dxf>
      <fill>
        <patternFill>
          <bgColor rgb="FFFFFF47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62626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3" tint="0.59996337778862885"/>
        </patternFill>
      </fill>
    </dxf>
    <dxf>
      <fill>
        <patternFill>
          <bgColor rgb="FFFFFF47"/>
        </patternFill>
      </fill>
    </dxf>
    <dxf>
      <font>
        <color theme="1"/>
      </font>
      <fill>
        <patternFill>
          <bgColor rgb="FFF62626"/>
        </patternFill>
      </fill>
    </dxf>
    <dxf>
      <font>
        <color theme="1"/>
      </font>
      <fill>
        <patternFill>
          <bgColor rgb="FFF62626"/>
        </patternFill>
      </fill>
    </dxf>
    <dxf>
      <fill>
        <patternFill>
          <bgColor rgb="FFFFC000"/>
        </patternFill>
      </fill>
    </dxf>
    <dxf>
      <fill>
        <patternFill>
          <bgColor rgb="FFFFFF47"/>
        </patternFill>
      </fill>
    </dxf>
    <dxf>
      <fill>
        <patternFill>
          <bgColor theme="3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rgb="FFFFFF47"/>
        </patternFill>
      </fill>
    </dxf>
    <dxf>
      <fill>
        <patternFill>
          <bgColor theme="3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47"/>
        </patternFill>
      </fill>
    </dxf>
    <dxf>
      <font>
        <color theme="1"/>
      </font>
      <fill>
        <patternFill>
          <bgColor rgb="FFF62626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F62626"/>
        </patternFill>
      </fill>
    </dxf>
    <dxf>
      <font>
        <color theme="1"/>
      </font>
      <fill>
        <patternFill>
          <bgColor rgb="FFF62626"/>
        </patternFill>
      </fill>
    </dxf>
    <dxf>
      <fill>
        <patternFill>
          <bgColor rgb="FFFFC000"/>
        </patternFill>
      </fill>
    </dxf>
    <dxf>
      <fill>
        <patternFill>
          <bgColor rgb="FFFFFF47"/>
        </patternFill>
      </fill>
    </dxf>
    <dxf>
      <fill>
        <patternFill>
          <bgColor theme="3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F62626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3" tint="0.59996337778862885"/>
        </patternFill>
      </fill>
    </dxf>
    <dxf>
      <fill>
        <patternFill>
          <bgColor rgb="FFFFFF47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62626"/>
        </patternFill>
      </fill>
    </dxf>
    <dxf>
      <fill>
        <patternFill>
          <bgColor rgb="FFFFFF47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3" tint="0.59996337778862885"/>
        </patternFill>
      </fill>
    </dxf>
    <dxf>
      <fill>
        <patternFill>
          <bgColor rgb="FFFFFF47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62626"/>
        </patternFill>
      </fill>
    </dxf>
    <dxf>
      <font>
        <color theme="1"/>
      </font>
      <fill>
        <patternFill>
          <bgColor rgb="FFF62626"/>
        </patternFill>
      </fill>
    </dxf>
    <dxf>
      <fill>
        <patternFill>
          <bgColor rgb="FFFFC000"/>
        </patternFill>
      </fill>
    </dxf>
    <dxf>
      <fill>
        <patternFill>
          <bgColor rgb="FFFFFF47"/>
        </patternFill>
      </fill>
    </dxf>
    <dxf>
      <fill>
        <patternFill>
          <bgColor theme="3" tint="0.59996337778862885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47"/>
      <color rgb="FFF626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391B7-BAAC-4EE4-9925-6F04CE0C57FA}">
  <sheetPr>
    <pageSetUpPr fitToPage="1"/>
  </sheetPr>
  <dimension ref="A1:CM58"/>
  <sheetViews>
    <sheetView zoomScale="70" zoomScaleNormal="70" workbookViewId="0">
      <selection sqref="A1:XFD1048576"/>
    </sheetView>
  </sheetViews>
  <sheetFormatPr defaultRowHeight="15" x14ac:dyDescent="0.25"/>
  <cols>
    <col min="1" max="1" width="15.28515625" bestFit="1" customWidth="1"/>
    <col min="2" max="2" width="13.42578125" bestFit="1" customWidth="1"/>
    <col min="3" max="3" width="10" bestFit="1" customWidth="1"/>
    <col min="4" max="4" width="20" bestFit="1" customWidth="1"/>
    <col min="5" max="7" width="10.28515625" bestFit="1" customWidth="1"/>
    <col min="8" max="8" width="18.85546875" bestFit="1" customWidth="1"/>
    <col min="9" max="11" width="10" bestFit="1" customWidth="1"/>
    <col min="12" max="12" width="18.28515625" bestFit="1" customWidth="1"/>
    <col min="13" max="13" width="18.140625" bestFit="1" customWidth="1"/>
    <col min="14" max="14" width="10" bestFit="1" customWidth="1"/>
    <col min="15" max="15" width="9.5703125" bestFit="1" customWidth="1"/>
    <col min="16" max="16" width="9.7109375" bestFit="1" customWidth="1"/>
    <col min="17" max="18" width="10.28515625" bestFit="1" customWidth="1"/>
    <col min="19" max="19" width="21.7109375" bestFit="1" customWidth="1"/>
    <col min="20" max="25" width="10.28515625" bestFit="1" customWidth="1"/>
    <col min="26" max="26" width="10" bestFit="1" customWidth="1"/>
    <col min="27" max="27" width="17.28515625" bestFit="1" customWidth="1"/>
    <col min="28" max="29" width="10" bestFit="1" customWidth="1"/>
    <col min="30" max="31" width="10.28515625" bestFit="1" customWidth="1"/>
    <col min="32" max="32" width="24.5703125" bestFit="1" customWidth="1"/>
    <col min="33" max="33" width="9.5703125" bestFit="1" customWidth="1"/>
    <col min="34" max="34" width="17.85546875" bestFit="1" customWidth="1"/>
    <col min="35" max="36" width="10.28515625" bestFit="1" customWidth="1"/>
    <col min="37" max="37" width="10" bestFit="1" customWidth="1"/>
    <col min="38" max="38" width="9.5703125" bestFit="1" customWidth="1"/>
    <col min="39" max="39" width="10" bestFit="1" customWidth="1"/>
    <col min="40" max="40" width="19.140625" bestFit="1" customWidth="1"/>
    <col min="41" max="41" width="13.140625" bestFit="1" customWidth="1"/>
    <col min="42" max="42" width="12" bestFit="1" customWidth="1"/>
    <col min="43" max="43" width="17.42578125" bestFit="1" customWidth="1"/>
    <col min="44" max="45" width="19.7109375" bestFit="1" customWidth="1"/>
    <col min="46" max="46" width="18.5703125" bestFit="1" customWidth="1"/>
    <col min="47" max="48" width="19.140625" bestFit="1" customWidth="1"/>
    <col min="49" max="49" width="13.42578125" bestFit="1" customWidth="1"/>
    <col min="50" max="50" width="9.140625" bestFit="1" customWidth="1"/>
    <col min="51" max="51" width="10" bestFit="1" customWidth="1"/>
    <col min="52" max="52" width="14.85546875" bestFit="1" customWidth="1"/>
    <col min="53" max="53" width="13" bestFit="1" customWidth="1"/>
    <col min="54" max="56" width="13.42578125" bestFit="1" customWidth="1"/>
    <col min="57" max="57" width="10.28515625" bestFit="1" customWidth="1"/>
    <col min="58" max="58" width="13" bestFit="1" customWidth="1"/>
    <col min="59" max="59" width="19.28515625" bestFit="1" customWidth="1"/>
    <col min="60" max="61" width="38.7109375" bestFit="1" customWidth="1"/>
    <col min="62" max="62" width="7.140625" customWidth="1"/>
    <col min="63" max="63" width="22.5703125" style="8" bestFit="1" customWidth="1"/>
    <col min="64" max="64" width="33.85546875" bestFit="1" customWidth="1"/>
    <col min="65" max="65" width="24.42578125" bestFit="1" customWidth="1"/>
    <col min="66" max="66" width="10" bestFit="1" customWidth="1"/>
    <col min="67" max="67" width="18.140625" bestFit="1" customWidth="1"/>
    <col min="68" max="68" width="11.5703125" bestFit="1" customWidth="1"/>
    <col min="69" max="69" width="10.140625" bestFit="1" customWidth="1"/>
    <col min="70" max="70" width="11.5703125" bestFit="1" customWidth="1"/>
    <col min="71" max="71" width="11.140625" bestFit="1" customWidth="1"/>
    <col min="72" max="72" width="10.140625" bestFit="1" customWidth="1"/>
    <col min="73" max="73" width="10.7109375" bestFit="1" customWidth="1"/>
    <col min="74" max="74" width="11.140625" bestFit="1" customWidth="1"/>
    <col min="75" max="76" width="10.140625" bestFit="1" customWidth="1"/>
    <col min="77" max="77" width="11.140625" bestFit="1" customWidth="1"/>
    <col min="78" max="78" width="16.7109375" bestFit="1" customWidth="1"/>
    <col min="79" max="79" width="8.7109375" bestFit="1" customWidth="1"/>
    <col min="80" max="80" width="10.7109375" bestFit="1" customWidth="1"/>
    <col min="81" max="81" width="76.7109375" bestFit="1" customWidth="1"/>
    <col min="82" max="82" width="9.7109375" bestFit="1" customWidth="1"/>
    <col min="83" max="83" width="8.5703125" bestFit="1" customWidth="1"/>
    <col min="84" max="84" width="36.7109375" bestFit="1" customWidth="1"/>
    <col min="85" max="85" width="9.28515625" bestFit="1" customWidth="1"/>
    <col min="86" max="86" width="8.5703125" bestFit="1" customWidth="1"/>
    <col min="87" max="87" width="8.85546875" bestFit="1" customWidth="1"/>
    <col min="88" max="88" width="9.28515625" bestFit="1" customWidth="1"/>
    <col min="89" max="90" width="8.5703125" bestFit="1" customWidth="1"/>
    <col min="91" max="91" width="9.28515625" bestFit="1" customWidth="1"/>
    <col min="92" max="92" width="9" bestFit="1" customWidth="1"/>
  </cols>
  <sheetData>
    <row r="1" spans="1:91" ht="15" customHeight="1" thickBot="1" x14ac:dyDescent="0.3">
      <c r="A1" s="135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</row>
    <row r="2" spans="1:91" x14ac:dyDescent="0.25">
      <c r="B2" s="137" t="s">
        <v>1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8" t="s">
        <v>2</v>
      </c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9" t="s">
        <v>3</v>
      </c>
      <c r="AJ2" s="139"/>
      <c r="AK2" s="139"/>
      <c r="AL2" s="139"/>
      <c r="AM2" s="139"/>
      <c r="AN2" s="140" t="s">
        <v>4</v>
      </c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K2" s="107" t="s">
        <v>5</v>
      </c>
      <c r="BL2" s="108"/>
      <c r="BM2" s="108"/>
      <c r="BO2" s="7" t="s">
        <v>6</v>
      </c>
      <c r="BQ2" s="41" t="s">
        <v>7</v>
      </c>
      <c r="BR2" s="41" t="s">
        <v>8</v>
      </c>
      <c r="BS2" s="41" t="s">
        <v>9</v>
      </c>
      <c r="BT2" s="41" t="s">
        <v>10</v>
      </c>
      <c r="BU2" s="41" t="s">
        <v>11</v>
      </c>
      <c r="BV2" s="41" t="s">
        <v>12</v>
      </c>
    </row>
    <row r="3" spans="1:91" x14ac:dyDescent="0.25">
      <c r="A3" s="20"/>
      <c r="B3" s="115" t="s">
        <v>13</v>
      </c>
      <c r="C3" s="115"/>
      <c r="D3" s="115"/>
      <c r="E3" s="114" t="s">
        <v>14</v>
      </c>
      <c r="F3" s="114"/>
      <c r="G3" s="114"/>
      <c r="H3" s="114"/>
      <c r="I3" s="114"/>
      <c r="J3" s="114"/>
      <c r="K3" s="114"/>
      <c r="L3" s="114"/>
      <c r="M3" s="114"/>
      <c r="N3" s="114"/>
      <c r="O3" s="115" t="s">
        <v>15</v>
      </c>
      <c r="P3" s="115"/>
      <c r="Q3" s="115"/>
      <c r="R3" s="115"/>
      <c r="S3" s="115"/>
      <c r="T3" s="115"/>
      <c r="U3" s="115"/>
      <c r="V3" s="115"/>
      <c r="W3" s="115"/>
      <c r="X3" s="114" t="s">
        <v>16</v>
      </c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20" t="s">
        <v>17</v>
      </c>
      <c r="AJ3" s="121"/>
      <c r="AK3" s="121"/>
      <c r="AL3" s="121"/>
      <c r="AM3" s="122"/>
      <c r="AN3" s="124" t="s">
        <v>18</v>
      </c>
      <c r="AO3" s="123"/>
      <c r="AP3" s="123"/>
      <c r="AQ3" s="123"/>
      <c r="AR3" s="123"/>
      <c r="AS3" s="119"/>
      <c r="AT3" s="115" t="s">
        <v>19</v>
      </c>
      <c r="AU3" s="115"/>
      <c r="AV3" s="115"/>
      <c r="AW3" s="115"/>
      <c r="AX3" s="115"/>
      <c r="AY3" s="114" t="s">
        <v>20</v>
      </c>
      <c r="AZ3" s="114"/>
      <c r="BA3" s="114"/>
      <c r="BB3" s="114"/>
      <c r="BC3" s="114"/>
      <c r="BD3" s="114"/>
      <c r="BE3" s="120" t="s">
        <v>21</v>
      </c>
      <c r="BF3" s="121"/>
      <c r="BG3" s="122"/>
      <c r="BH3" s="123" t="s">
        <v>22</v>
      </c>
      <c r="BI3" s="119"/>
      <c r="BJ3" s="18"/>
      <c r="BK3" s="84" t="s">
        <v>1</v>
      </c>
      <c r="BL3" s="38" t="s">
        <v>23</v>
      </c>
      <c r="BM3" s="89">
        <v>2.1000000000000001E-2</v>
      </c>
      <c r="BO3" s="9" t="s">
        <v>24</v>
      </c>
      <c r="BQ3" s="1">
        <v>1</v>
      </c>
      <c r="BR3" s="1">
        <v>2</v>
      </c>
      <c r="BS3" s="1">
        <v>3</v>
      </c>
      <c r="BT3" s="1">
        <v>4</v>
      </c>
      <c r="BU3" s="1">
        <v>5</v>
      </c>
      <c r="BV3" s="1">
        <v>6</v>
      </c>
    </row>
    <row r="4" spans="1:91" ht="15" customHeight="1" x14ac:dyDescent="0.25">
      <c r="A4" s="118" t="s">
        <v>25</v>
      </c>
      <c r="B4" s="119" t="s">
        <v>26</v>
      </c>
      <c r="C4" s="114" t="s">
        <v>27</v>
      </c>
      <c r="D4" s="114" t="s">
        <v>28</v>
      </c>
      <c r="E4" s="114" t="s">
        <v>29</v>
      </c>
      <c r="F4" s="114" t="s">
        <v>30</v>
      </c>
      <c r="G4" s="114" t="s">
        <v>31</v>
      </c>
      <c r="H4" s="116" t="s">
        <v>32</v>
      </c>
      <c r="I4" s="114" t="s">
        <v>33</v>
      </c>
      <c r="J4" s="114" t="s">
        <v>34</v>
      </c>
      <c r="K4" s="114" t="s">
        <v>35</v>
      </c>
      <c r="L4" s="116" t="s">
        <v>36</v>
      </c>
      <c r="M4" s="114" t="s">
        <v>37</v>
      </c>
      <c r="N4" s="114" t="s">
        <v>38</v>
      </c>
      <c r="O4" s="114" t="s">
        <v>39</v>
      </c>
      <c r="P4" s="114" t="s">
        <v>40</v>
      </c>
      <c r="Q4" s="114" t="s">
        <v>27</v>
      </c>
      <c r="R4" s="114" t="s">
        <v>41</v>
      </c>
      <c r="S4" s="114" t="s">
        <v>42</v>
      </c>
      <c r="T4" s="119" t="s">
        <v>43</v>
      </c>
      <c r="U4" s="125" t="s">
        <v>44</v>
      </c>
      <c r="V4" s="119" t="s">
        <v>45</v>
      </c>
      <c r="W4" s="114" t="s">
        <v>46</v>
      </c>
      <c r="X4" s="114" t="s">
        <v>47</v>
      </c>
      <c r="Y4" s="114" t="s">
        <v>48</v>
      </c>
      <c r="Z4" s="114" t="s">
        <v>49</v>
      </c>
      <c r="AA4" s="114" t="s">
        <v>50</v>
      </c>
      <c r="AB4" s="114" t="s">
        <v>51</v>
      </c>
      <c r="AC4" s="114" t="s">
        <v>52</v>
      </c>
      <c r="AD4" s="114" t="s">
        <v>53</v>
      </c>
      <c r="AE4" s="114" t="s">
        <v>54</v>
      </c>
      <c r="AF4" s="116" t="s">
        <v>55</v>
      </c>
      <c r="AG4" s="114" t="s">
        <v>56</v>
      </c>
      <c r="AH4" s="114" t="s">
        <v>57</v>
      </c>
      <c r="AI4" s="114" t="s">
        <v>58</v>
      </c>
      <c r="AJ4" s="114" t="s">
        <v>59</v>
      </c>
      <c r="AK4" s="114" t="s">
        <v>60</v>
      </c>
      <c r="AL4" s="114" t="s">
        <v>61</v>
      </c>
      <c r="AM4" s="114" t="s">
        <v>62</v>
      </c>
      <c r="AN4" s="114" t="s">
        <v>63</v>
      </c>
      <c r="AO4" s="116" t="s">
        <v>64</v>
      </c>
      <c r="AP4" s="116" t="s">
        <v>65</v>
      </c>
      <c r="AQ4" s="116" t="s">
        <v>66</v>
      </c>
      <c r="AR4" s="116" t="s">
        <v>67</v>
      </c>
      <c r="AS4" s="116" t="s">
        <v>67</v>
      </c>
      <c r="AT4" s="116" t="s">
        <v>68</v>
      </c>
      <c r="AU4" s="116" t="s">
        <v>69</v>
      </c>
      <c r="AV4" s="116" t="s">
        <v>70</v>
      </c>
      <c r="AW4" s="116" t="s">
        <v>71</v>
      </c>
      <c r="AX4" s="116" t="s">
        <v>72</v>
      </c>
      <c r="AY4" s="116" t="s">
        <v>73</v>
      </c>
      <c r="AZ4" s="116" t="s">
        <v>74</v>
      </c>
      <c r="BA4" s="116" t="s">
        <v>75</v>
      </c>
      <c r="BB4" s="116" t="s">
        <v>76</v>
      </c>
      <c r="BC4" s="116" t="s">
        <v>77</v>
      </c>
      <c r="BD4" s="116" t="s">
        <v>78</v>
      </c>
      <c r="BE4" s="116" t="s">
        <v>79</v>
      </c>
      <c r="BF4" s="116" t="s">
        <v>80</v>
      </c>
      <c r="BG4" s="116" t="s">
        <v>81</v>
      </c>
      <c r="BH4" s="114" t="s">
        <v>82</v>
      </c>
      <c r="BI4" s="114" t="s">
        <v>82</v>
      </c>
      <c r="BJ4" s="18"/>
      <c r="BK4" s="83" t="s">
        <v>2</v>
      </c>
      <c r="BL4" s="38" t="s">
        <v>83</v>
      </c>
      <c r="BM4" s="89">
        <v>7.0000000000000001E-3</v>
      </c>
      <c r="BO4" s="10" t="s">
        <v>84</v>
      </c>
      <c r="BQ4" s="1">
        <v>60</v>
      </c>
      <c r="BR4" s="38">
        <v>660</v>
      </c>
      <c r="BS4" s="38">
        <v>1080</v>
      </c>
      <c r="BT4" s="38">
        <v>1560</v>
      </c>
      <c r="BU4" s="38">
        <v>2010</v>
      </c>
      <c r="BV4" s="38">
        <v>2300</v>
      </c>
      <c r="CD4" t="s">
        <v>17</v>
      </c>
      <c r="CE4" t="s">
        <v>16</v>
      </c>
      <c r="CF4" t="s">
        <v>15</v>
      </c>
      <c r="CG4" t="s">
        <v>14</v>
      </c>
      <c r="CH4" t="s">
        <v>13</v>
      </c>
      <c r="CI4" t="s">
        <v>18</v>
      </c>
      <c r="CJ4" t="s">
        <v>85</v>
      </c>
      <c r="CK4" t="s">
        <v>20</v>
      </c>
      <c r="CL4" t="s">
        <v>21</v>
      </c>
      <c r="CM4" t="s">
        <v>22</v>
      </c>
    </row>
    <row r="5" spans="1:91" x14ac:dyDescent="0.25">
      <c r="A5" s="118"/>
      <c r="B5" s="119"/>
      <c r="C5" s="114"/>
      <c r="D5" s="114"/>
      <c r="E5" s="114"/>
      <c r="F5" s="114"/>
      <c r="G5" s="114"/>
      <c r="H5" s="117"/>
      <c r="I5" s="114"/>
      <c r="J5" s="114"/>
      <c r="K5" s="114"/>
      <c r="L5" s="117"/>
      <c r="M5" s="114"/>
      <c r="N5" s="114"/>
      <c r="O5" s="114"/>
      <c r="P5" s="114"/>
      <c r="Q5" s="114"/>
      <c r="R5" s="114"/>
      <c r="S5" s="114"/>
      <c r="T5" s="119"/>
      <c r="U5" s="125"/>
      <c r="V5" s="119"/>
      <c r="W5" s="114"/>
      <c r="X5" s="114"/>
      <c r="Y5" s="114"/>
      <c r="Z5" s="114"/>
      <c r="AA5" s="114"/>
      <c r="AB5" s="114"/>
      <c r="AC5" s="114"/>
      <c r="AD5" s="114"/>
      <c r="AE5" s="114"/>
      <c r="AF5" s="117"/>
      <c r="AG5" s="114"/>
      <c r="AH5" s="114"/>
      <c r="AI5" s="114"/>
      <c r="AJ5" s="114"/>
      <c r="AK5" s="114"/>
      <c r="AL5" s="114"/>
      <c r="AM5" s="114"/>
      <c r="AN5" s="114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4"/>
      <c r="BI5" s="114"/>
      <c r="BJ5" s="18"/>
      <c r="BK5" s="82" t="s">
        <v>3</v>
      </c>
      <c r="BL5" s="38" t="s">
        <v>86</v>
      </c>
      <c r="BM5" s="89">
        <v>1.4999999999999999E-2</v>
      </c>
      <c r="BO5" s="11" t="s">
        <v>87</v>
      </c>
      <c r="BQ5" s="1">
        <v>65</v>
      </c>
      <c r="BR5" s="38">
        <v>710</v>
      </c>
      <c r="BS5" s="38">
        <v>1170</v>
      </c>
      <c r="BT5" s="38">
        <v>1630</v>
      </c>
      <c r="BU5" s="38">
        <v>2030</v>
      </c>
      <c r="BV5" s="38">
        <v>2350</v>
      </c>
      <c r="CB5" s="60" t="s">
        <v>88</v>
      </c>
      <c r="CC5" s="38" t="s">
        <v>89</v>
      </c>
      <c r="CD5" s="75">
        <v>0.06</v>
      </c>
      <c r="CE5" s="75">
        <v>0.25</v>
      </c>
      <c r="CF5" s="75">
        <v>7.0000000000000007E-2</v>
      </c>
      <c r="CG5" s="75">
        <v>0.28999999999999998</v>
      </c>
      <c r="CH5" s="75">
        <v>7.0000000000000007E-2</v>
      </c>
      <c r="CI5" s="58">
        <v>0.11</v>
      </c>
      <c r="CJ5" s="57">
        <v>0.06</v>
      </c>
      <c r="CK5" s="58">
        <v>0.11</v>
      </c>
      <c r="CL5" s="59">
        <v>0.08</v>
      </c>
      <c r="CM5" s="57">
        <v>0.05</v>
      </c>
    </row>
    <row r="6" spans="1:91" x14ac:dyDescent="0.25">
      <c r="A6" s="29" t="s">
        <v>90</v>
      </c>
      <c r="B6" s="26">
        <v>810028</v>
      </c>
      <c r="C6" s="27">
        <v>810028</v>
      </c>
      <c r="D6" s="27">
        <v>430029</v>
      </c>
      <c r="E6" s="27">
        <v>430026</v>
      </c>
      <c r="F6" s="27">
        <v>430020</v>
      </c>
      <c r="G6" s="27">
        <v>430004</v>
      </c>
      <c r="H6" s="27">
        <v>430038</v>
      </c>
      <c r="I6" s="27">
        <v>100054</v>
      </c>
      <c r="J6" s="27">
        <v>100052</v>
      </c>
      <c r="K6" s="27">
        <v>100038</v>
      </c>
      <c r="L6" s="27">
        <v>100067</v>
      </c>
      <c r="M6" s="27">
        <v>100037</v>
      </c>
      <c r="N6" s="27">
        <v>100036</v>
      </c>
      <c r="O6" s="33">
        <v>100016</v>
      </c>
      <c r="P6" s="27">
        <v>100017</v>
      </c>
      <c r="Q6" s="27">
        <v>500023</v>
      </c>
      <c r="R6" s="27">
        <v>500022</v>
      </c>
      <c r="S6" s="27">
        <v>810502</v>
      </c>
      <c r="T6" s="26">
        <v>500005</v>
      </c>
      <c r="U6" s="28">
        <v>250059</v>
      </c>
      <c r="V6" s="26">
        <v>250057</v>
      </c>
      <c r="W6" s="27">
        <v>250047</v>
      </c>
      <c r="X6" s="27">
        <v>250045</v>
      </c>
      <c r="Y6" s="27">
        <v>250024</v>
      </c>
      <c r="Z6" s="27">
        <v>250018</v>
      </c>
      <c r="AA6" s="33">
        <v>250014</v>
      </c>
      <c r="AB6" s="27">
        <v>250013</v>
      </c>
      <c r="AC6" s="33">
        <v>250012</v>
      </c>
      <c r="AD6" s="27">
        <v>440084</v>
      </c>
      <c r="AE6" s="33">
        <v>440078</v>
      </c>
      <c r="AF6" s="33">
        <v>440057</v>
      </c>
      <c r="AG6" s="37">
        <v>811088</v>
      </c>
      <c r="AH6" s="33">
        <v>440048</v>
      </c>
      <c r="AI6" s="27">
        <v>440046</v>
      </c>
      <c r="AJ6" s="27">
        <v>440034</v>
      </c>
      <c r="AK6" s="27">
        <v>440031</v>
      </c>
      <c r="AL6" s="37">
        <v>811530</v>
      </c>
      <c r="AM6" s="27">
        <v>440018</v>
      </c>
      <c r="AN6" s="27">
        <v>440020</v>
      </c>
      <c r="AO6" s="35">
        <v>140041</v>
      </c>
      <c r="AP6" s="35">
        <v>140017</v>
      </c>
      <c r="AQ6" s="35">
        <v>140016</v>
      </c>
      <c r="AR6" s="35">
        <v>140045</v>
      </c>
      <c r="AS6" s="36">
        <v>811116</v>
      </c>
      <c r="AT6" s="35">
        <v>140014</v>
      </c>
      <c r="AU6" s="35">
        <v>141015</v>
      </c>
      <c r="AV6" s="35">
        <v>140013</v>
      </c>
      <c r="AW6" s="35">
        <v>140891</v>
      </c>
      <c r="AX6" s="36">
        <v>811126</v>
      </c>
      <c r="AY6" s="35">
        <v>140008</v>
      </c>
      <c r="AZ6" s="35">
        <v>140034</v>
      </c>
      <c r="BA6" s="35">
        <v>140033</v>
      </c>
      <c r="BB6" s="35">
        <v>140002</v>
      </c>
      <c r="BC6" s="36">
        <v>810069</v>
      </c>
      <c r="BD6" s="35">
        <v>550067</v>
      </c>
      <c r="BE6" s="35">
        <v>550736</v>
      </c>
      <c r="BF6" s="35">
        <v>550066</v>
      </c>
      <c r="BG6" s="36">
        <v>810020</v>
      </c>
      <c r="BH6" s="35">
        <v>550046</v>
      </c>
      <c r="BI6" s="36">
        <v>811129</v>
      </c>
      <c r="BJ6" s="18"/>
      <c r="BK6" s="81" t="s">
        <v>4</v>
      </c>
      <c r="BL6" s="38" t="s">
        <v>91</v>
      </c>
      <c r="BM6" s="89">
        <v>0.01</v>
      </c>
      <c r="BN6" s="39"/>
      <c r="BO6" s="12" t="s">
        <v>92</v>
      </c>
      <c r="BQ6" s="1">
        <v>70</v>
      </c>
      <c r="BR6" s="38">
        <v>770</v>
      </c>
      <c r="BS6" s="38">
        <v>1250</v>
      </c>
      <c r="BT6" s="38">
        <v>1690</v>
      </c>
      <c r="BU6" s="38">
        <v>2080</v>
      </c>
      <c r="BV6" s="38">
        <v>2400</v>
      </c>
      <c r="CB6" s="61"/>
      <c r="CC6" s="38" t="s">
        <v>93</v>
      </c>
      <c r="CD6" s="21">
        <v>0.185</v>
      </c>
      <c r="CE6" s="21">
        <v>0.42299999999999999</v>
      </c>
      <c r="CF6" s="21">
        <v>0.24299999999999999</v>
      </c>
      <c r="CG6" s="21">
        <v>0.39300000000000002</v>
      </c>
      <c r="CH6" s="21">
        <v>0.17</v>
      </c>
      <c r="CI6" s="58">
        <v>0.11</v>
      </c>
      <c r="CJ6" s="57">
        <v>0.09</v>
      </c>
      <c r="CK6" s="58">
        <v>0.11</v>
      </c>
      <c r="CL6" s="59">
        <v>0.08</v>
      </c>
      <c r="CM6" s="57">
        <v>7.0000000000000007E-2</v>
      </c>
    </row>
    <row r="7" spans="1:91" ht="15.75" thickBot="1" x14ac:dyDescent="0.3">
      <c r="A7" s="32"/>
      <c r="B7" s="24"/>
      <c r="C7" s="20"/>
      <c r="D7" s="20"/>
      <c r="E7" s="20"/>
      <c r="F7" s="20"/>
      <c r="G7" s="20"/>
      <c r="H7" s="20"/>
      <c r="I7" s="20"/>
      <c r="J7" s="20"/>
      <c r="K7" s="30"/>
      <c r="L7" s="34"/>
      <c r="M7" s="20"/>
      <c r="N7" s="20"/>
      <c r="O7" s="34"/>
      <c r="P7" s="20"/>
      <c r="Q7" s="20"/>
      <c r="R7" s="20"/>
      <c r="S7" s="20"/>
      <c r="T7" s="24"/>
      <c r="U7" s="31"/>
      <c r="V7" s="24"/>
      <c r="W7" s="20"/>
      <c r="X7" s="20"/>
      <c r="Y7" s="20"/>
      <c r="Z7" s="20"/>
      <c r="AA7" s="34"/>
      <c r="AB7" s="20"/>
      <c r="AC7" s="34"/>
      <c r="AD7" s="20"/>
      <c r="AE7" s="34"/>
      <c r="AF7" s="34"/>
      <c r="AG7" s="30"/>
      <c r="AH7" s="34"/>
      <c r="AI7" s="20"/>
      <c r="AJ7" s="20"/>
      <c r="AK7" s="20"/>
      <c r="AL7" s="30"/>
      <c r="AM7" s="20"/>
      <c r="AN7" s="20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N7" s="40"/>
      <c r="BO7" s="13" t="s">
        <v>94</v>
      </c>
      <c r="BQ7" s="1">
        <v>75</v>
      </c>
      <c r="BR7" s="38">
        <v>820</v>
      </c>
      <c r="BS7" s="38">
        <v>1310</v>
      </c>
      <c r="BT7" s="38">
        <v>1750</v>
      </c>
      <c r="BU7" s="38">
        <v>2110</v>
      </c>
      <c r="BV7" s="38">
        <v>2400</v>
      </c>
    </row>
    <row r="8" spans="1:91" x14ac:dyDescent="0.25">
      <c r="A8" s="4">
        <v>2023</v>
      </c>
      <c r="B8" s="2">
        <f>HLOOKUP(B6,'2023 AADT (counted &amp; estimated)'!1:3,2,FALSE)</f>
        <v>53325</v>
      </c>
      <c r="C8" s="2">
        <f>HLOOKUP(C6,'2023 AADT (counted &amp; estimated)'!1:3,2,FALSE)</f>
        <v>53325</v>
      </c>
      <c r="D8" s="2">
        <v>31106</v>
      </c>
      <c r="E8" s="2">
        <f>HLOOKUP(E6,'2023 AADT (counted &amp; estimated)'!1:3,2,FALSE)</f>
        <v>30300</v>
      </c>
      <c r="F8" s="2">
        <f>HLOOKUP(F6,'2023 AADT (counted &amp; estimated)'!1:3,2,FALSE)</f>
        <v>36500</v>
      </c>
      <c r="G8" s="2">
        <f>HLOOKUP(G6,'2023 AADT (counted &amp; estimated)'!1:3,2,FALSE)</f>
        <v>33200</v>
      </c>
      <c r="H8" s="2">
        <f>HLOOKUP(H6,'2023 AADT (counted &amp; estimated)'!1:3,2,FALSE)</f>
        <v>38900</v>
      </c>
      <c r="I8" s="2">
        <f>HLOOKUP(I6,'2023 AADT (counted &amp; estimated)'!1:3,2,FALSE)</f>
        <v>33800</v>
      </c>
      <c r="J8" s="2">
        <f>HLOOKUP(J6,'2023 AADT (counted &amp; estimated)'!1:3,2,FALSE)</f>
        <v>48900</v>
      </c>
      <c r="K8" s="2">
        <f>HLOOKUP(K6,'2023 AADT (counted &amp; estimated)'!1:3,2,FALSE)</f>
        <v>38100</v>
      </c>
      <c r="L8" s="2">
        <f>HLOOKUP(L6,'2023 AADT (counted &amp; estimated)'!1:3,2,FALSE)</f>
        <v>32200</v>
      </c>
      <c r="M8" s="2">
        <f>HLOOKUP(M6,'2023 AADT (counted &amp; estimated)'!1:3,2,FALSE)</f>
        <v>36000</v>
      </c>
      <c r="N8" s="2">
        <f>HLOOKUP(N6,'2023 AADT (counted &amp; estimated)'!1:3,2,FALSE)</f>
        <v>36700</v>
      </c>
      <c r="O8" s="2">
        <f>HLOOKUP(O6,'2023 AADT (counted &amp; estimated)'!1:3,2,FALSE)</f>
        <v>33200</v>
      </c>
      <c r="P8" s="2">
        <f>HLOOKUP(P6,'2023 AADT (counted &amp; estimated)'!1:3,2,FALSE)</f>
        <v>45600</v>
      </c>
      <c r="Q8" s="2">
        <f>HLOOKUP(Q6,'2023 AADT (counted &amp; estimated)'!1:3,2,FALSE)</f>
        <v>39200</v>
      </c>
      <c r="R8" s="2">
        <f>HLOOKUP(R6,'2023 AADT (counted &amp; estimated)'!1:3,2,FALSE)</f>
        <v>31600</v>
      </c>
      <c r="S8" s="2">
        <f>HLOOKUP(S6,'2023 AADT (counted &amp; estimated)'!1:3,2,FALSE)</f>
        <v>31315</v>
      </c>
      <c r="T8" s="5">
        <f>HLOOKUP(T6,'2023 AADT (counted &amp; estimated)'!1:3,2,FALSE)</f>
        <v>32800</v>
      </c>
      <c r="U8" s="6">
        <f>HLOOKUP(U6,'2023 AADT (counted &amp; estimated)'!1:3,2,FALSE)</f>
        <v>31800</v>
      </c>
      <c r="V8" s="5">
        <f>HLOOKUP(V6,'2023 AADT (counted &amp; estimated)'!1:3,2,FALSE)</f>
        <v>33400</v>
      </c>
      <c r="W8" s="2">
        <f>HLOOKUP(W6,'2023 AADT (counted &amp; estimated)'!1:3,2,FALSE)</f>
        <v>31500</v>
      </c>
      <c r="X8" s="2">
        <f>HLOOKUP(X6,'2023 AADT (counted &amp; estimated)'!1:3,2,FALSE)</f>
        <v>32900</v>
      </c>
      <c r="Y8" s="2">
        <f>HLOOKUP(Y6,'2023 AADT (counted &amp; estimated)'!1:3,2,FALSE)</f>
        <v>34900</v>
      </c>
      <c r="Z8" s="2">
        <f>HLOOKUP(Z6,'2023 AADT (counted &amp; estimated)'!1:3,2,FALSE)</f>
        <v>34800</v>
      </c>
      <c r="AA8" s="25">
        <f>HLOOKUP(AA6,'2023 AADT (counted &amp; estimated)'!1:3,2,FALSE)</f>
        <v>38600</v>
      </c>
      <c r="AB8" s="2">
        <f>HLOOKUP(AB6,'2023 AADT (counted &amp; estimated)'!1:3,2,FALSE)</f>
        <v>34700</v>
      </c>
      <c r="AC8" s="2">
        <f>HLOOKUP(AC6,'2023 AADT (counted &amp; estimated)'!1:3,2,FALSE)</f>
        <v>33700</v>
      </c>
      <c r="AD8" s="2">
        <f>HLOOKUP(AD6,'2023 AADT (counted &amp; estimated)'!1:3,2,FALSE)</f>
        <v>39500</v>
      </c>
      <c r="AE8" s="2">
        <f>HLOOKUP(AE6,'2023 AADT (counted &amp; estimated)'!1:3,2,FALSE)</f>
        <v>42500</v>
      </c>
      <c r="AF8" s="2">
        <f>HLOOKUP(AF6,'2023 AADT (counted &amp; estimated)'!1:3,2,FALSE)</f>
        <v>31700</v>
      </c>
      <c r="AG8" s="2">
        <f>HLOOKUP(AG6,'2023 AADT (counted &amp; estimated)'!1:3,2,FALSE)</f>
        <v>36840</v>
      </c>
      <c r="AH8" s="2">
        <f>HLOOKUP(AH6,'2023 AADT (counted &amp; estimated)'!1:3,2,FALSE)</f>
        <v>42500</v>
      </c>
      <c r="AI8" s="2">
        <f>HLOOKUP(AI6,'2023 AADT (counted &amp; estimated)'!1:3,2,FALSE)</f>
        <v>59100</v>
      </c>
      <c r="AJ8" s="2">
        <f>HLOOKUP(AJ6,'2023 AADT (counted &amp; estimated)'!1:3,2,FALSE)</f>
        <v>55500</v>
      </c>
      <c r="AK8" s="2">
        <f>HLOOKUP(AK6,'2023 AADT (counted &amp; estimated)'!1:3,2,FALSE)</f>
        <v>56100</v>
      </c>
      <c r="AL8" s="2">
        <f>HLOOKUP(AL6,'2023 AADT (counted &amp; estimated)'!1:3,2,FALSE)</f>
        <v>54000</v>
      </c>
      <c r="AM8" s="2">
        <f>HLOOKUP(AM6,'2023 AADT (counted &amp; estimated)'!1:3,2,FALSE)</f>
        <v>55500</v>
      </c>
      <c r="AN8" s="2">
        <f>HLOOKUP(AN6,'2023 AADT (counted &amp; estimated)'!1:3,2,FALSE)</f>
        <v>77400</v>
      </c>
      <c r="AO8" s="19">
        <f>HLOOKUP(AO6,'2023 AADT (counted &amp; estimated)'!1:3,2,FALSE)</f>
        <v>63600</v>
      </c>
      <c r="AP8" s="19">
        <f>HLOOKUP(AP6,'2023 AADT (counted &amp; estimated)'!1:3,2,FALSE)</f>
        <v>82600</v>
      </c>
      <c r="AQ8" s="19">
        <f>HLOOKUP(AQ6,'2023 AADT (counted &amp; estimated)'!1:3,2,FALSE)</f>
        <v>83000</v>
      </c>
      <c r="AR8" s="19">
        <f>HLOOKUP(AR6,'2023 AADT (counted &amp; estimated)'!1:3,2,FALSE)</f>
        <v>91800</v>
      </c>
      <c r="AS8" s="19">
        <f>HLOOKUP(AS6,'2023 AADT (counted &amp; estimated)'!1:3,2,FALSE)</f>
        <v>95827</v>
      </c>
      <c r="AT8" s="19">
        <f>HLOOKUP(AT6,'2023 AADT (counted &amp; estimated)'!1:3,2,FALSE)</f>
        <v>88900</v>
      </c>
      <c r="AU8" s="19">
        <f>HLOOKUP(AU6,'2023 AADT (counted &amp; estimated)'!1:3,2,FALSE)</f>
        <v>118400</v>
      </c>
      <c r="AV8" s="19">
        <f>HLOOKUP(AV6,'2023 AADT (counted &amp; estimated)'!1:3,2,FALSE)</f>
        <v>114300</v>
      </c>
      <c r="AW8" s="19">
        <f>HLOOKUP(AW6,'2023 AADT (counted &amp; estimated)'!1:3,2,FALSE)</f>
        <v>110200</v>
      </c>
      <c r="AX8" s="19">
        <f>HLOOKUP(AX6,'2023 AADT (counted &amp; estimated)'!1:3,2,FALSE)</f>
        <v>109760</v>
      </c>
      <c r="AY8" s="19">
        <f>HLOOKUP(AY6,'2023 AADT (counted &amp; estimated)'!1:3,2,FALSE)</f>
        <v>125900</v>
      </c>
      <c r="AZ8" s="19">
        <f>HLOOKUP(AZ6,'2023 AADT (counted &amp; estimated)'!1:3,2,FALSE)</f>
        <v>132000</v>
      </c>
      <c r="BA8" s="19">
        <f>HLOOKUP(BA6,'2023 AADT (counted &amp; estimated)'!1:3,2,FALSE)</f>
        <v>122900</v>
      </c>
      <c r="BB8" s="19">
        <f>HLOOKUP(BB6,'2023 AADT (counted &amp; estimated)'!1:3,2,FALSE)</f>
        <v>126200</v>
      </c>
      <c r="BC8" s="19">
        <f>HLOOKUP(BC6,'2023 AADT (counted &amp; estimated)'!1:3,2,FALSE)</f>
        <v>135388</v>
      </c>
      <c r="BD8" s="19">
        <f>HLOOKUP(BD6,'2023 AADT (counted &amp; estimated)'!1:3,2,FALSE)</f>
        <v>132100</v>
      </c>
      <c r="BE8" s="19">
        <f>HLOOKUP(BE6,'2023 AADT (counted &amp; estimated)'!1:3,2,FALSE)</f>
        <v>103700</v>
      </c>
      <c r="BF8" s="19">
        <f>HLOOKUP(BF6,'2023 AADT (counted &amp; estimated)'!1:3,2,FALSE)</f>
        <v>114900</v>
      </c>
      <c r="BG8" s="19">
        <f>HLOOKUP(BG6,'2023 AADT (counted &amp; estimated)'!1:3,2,FALSE)</f>
        <v>126408</v>
      </c>
      <c r="BH8" s="19">
        <f>HLOOKUP(BH6,'2023 AADT (counted &amp; estimated)'!1:3,2,FALSE)</f>
        <v>124800</v>
      </c>
      <c r="BI8" s="19">
        <f>HLOOKUP(BI6,'2023 AADT (counted &amp; estimated)'!1:3,2,FALSE)</f>
        <v>130573</v>
      </c>
      <c r="BJ8" s="19"/>
      <c r="BU8" s="126" t="s">
        <v>95</v>
      </c>
      <c r="BV8" s="126"/>
      <c r="BW8" s="126"/>
      <c r="BX8" s="126"/>
      <c r="BY8" s="126"/>
    </row>
    <row r="9" spans="1:91" ht="15.75" thickBot="1" x14ac:dyDescent="0.3">
      <c r="A9" s="1">
        <f>A8+1</f>
        <v>2024</v>
      </c>
      <c r="B9" s="2">
        <f t="shared" ref="B9:N18" si="0">(($A9-$A$8)*$BM$3+1)*B$8</f>
        <v>54444.824999999997</v>
      </c>
      <c r="C9" s="2">
        <f t="shared" si="0"/>
        <v>54444.824999999997</v>
      </c>
      <c r="D9" s="2">
        <f t="shared" si="0"/>
        <v>31759.225999999999</v>
      </c>
      <c r="E9" s="2">
        <f t="shared" si="0"/>
        <v>30936.299999999996</v>
      </c>
      <c r="F9" s="2">
        <f t="shared" si="0"/>
        <v>37266.5</v>
      </c>
      <c r="G9" s="2">
        <f t="shared" si="0"/>
        <v>33897.199999999997</v>
      </c>
      <c r="H9" s="2">
        <f t="shared" si="0"/>
        <v>39716.899999999994</v>
      </c>
      <c r="I9" s="2">
        <f t="shared" si="0"/>
        <v>34509.799999999996</v>
      </c>
      <c r="J9" s="2">
        <f t="shared" si="0"/>
        <v>49926.899999999994</v>
      </c>
      <c r="K9" s="2">
        <f t="shared" si="0"/>
        <v>38900.1</v>
      </c>
      <c r="L9" s="2">
        <f t="shared" si="0"/>
        <v>32876.199999999997</v>
      </c>
      <c r="M9" s="2">
        <f t="shared" si="0"/>
        <v>36756</v>
      </c>
      <c r="N9" s="2">
        <f t="shared" si="0"/>
        <v>37470.699999999997</v>
      </c>
      <c r="O9" s="2">
        <f t="shared" ref="O9:X18" si="1">(($A9-$A$8)*$BM$4+1)*O$8</f>
        <v>33432.399999999994</v>
      </c>
      <c r="P9" s="2">
        <f t="shared" si="1"/>
        <v>45919.199999999997</v>
      </c>
      <c r="Q9" s="2">
        <f t="shared" si="1"/>
        <v>39474.399999999994</v>
      </c>
      <c r="R9" s="2">
        <f t="shared" si="1"/>
        <v>31821.199999999997</v>
      </c>
      <c r="S9" s="2">
        <f t="shared" si="1"/>
        <v>31534.204999999998</v>
      </c>
      <c r="T9" s="5">
        <f t="shared" si="1"/>
        <v>33029.599999999999</v>
      </c>
      <c r="U9" s="6">
        <f t="shared" si="1"/>
        <v>32022.599999999995</v>
      </c>
      <c r="V9" s="5">
        <f t="shared" si="1"/>
        <v>33633.799999999996</v>
      </c>
      <c r="W9" s="2">
        <f t="shared" si="1"/>
        <v>31720.499999999996</v>
      </c>
      <c r="X9" s="2">
        <f t="shared" si="1"/>
        <v>33130.299999999996</v>
      </c>
      <c r="Y9" s="2">
        <f t="shared" ref="Y9:AH18" si="2">(($A9-$A$8)*$BM$4+1)*Y$8</f>
        <v>35144.299999999996</v>
      </c>
      <c r="Z9" s="2">
        <f t="shared" si="2"/>
        <v>35043.599999999999</v>
      </c>
      <c r="AA9" s="2">
        <f t="shared" si="2"/>
        <v>38870.199999999997</v>
      </c>
      <c r="AB9" s="2">
        <f t="shared" si="2"/>
        <v>34942.899999999994</v>
      </c>
      <c r="AC9" s="2">
        <f t="shared" si="2"/>
        <v>33935.899999999994</v>
      </c>
      <c r="AD9" s="2">
        <f t="shared" si="2"/>
        <v>39776.499999999993</v>
      </c>
      <c r="AE9" s="2">
        <f t="shared" si="2"/>
        <v>42797.499999999993</v>
      </c>
      <c r="AF9" s="2">
        <f t="shared" si="2"/>
        <v>31921.899999999998</v>
      </c>
      <c r="AG9" s="2">
        <f t="shared" si="2"/>
        <v>37097.879999999997</v>
      </c>
      <c r="AH9" s="2">
        <f t="shared" si="2"/>
        <v>42797.499999999993</v>
      </c>
      <c r="AI9" s="2">
        <f t="shared" ref="AI9:AM18" si="3">(($A9-$A$8)*$BM$5+1)*AI$8</f>
        <v>59986.499999999993</v>
      </c>
      <c r="AJ9" s="2">
        <f t="shared" si="3"/>
        <v>56332.499999999993</v>
      </c>
      <c r="AK9" s="2">
        <f t="shared" si="3"/>
        <v>56941.499999999993</v>
      </c>
      <c r="AL9" s="2">
        <f t="shared" si="3"/>
        <v>54809.999999999993</v>
      </c>
      <c r="AM9" s="2">
        <f t="shared" si="3"/>
        <v>56332.499999999993</v>
      </c>
      <c r="AN9" s="2">
        <f t="shared" ref="AN9:AW18" si="4">(($A9-$A$8)*$BM$6+1)*AN$8</f>
        <v>78174</v>
      </c>
      <c r="AO9" s="5">
        <f t="shared" si="4"/>
        <v>64236</v>
      </c>
      <c r="AP9" s="2">
        <f t="shared" si="4"/>
        <v>83426</v>
      </c>
      <c r="AQ9" s="2">
        <f t="shared" si="4"/>
        <v>83830</v>
      </c>
      <c r="AR9" s="2">
        <f t="shared" si="4"/>
        <v>92718</v>
      </c>
      <c r="AS9" s="2">
        <f t="shared" si="4"/>
        <v>96785.27</v>
      </c>
      <c r="AT9" s="2">
        <f t="shared" si="4"/>
        <v>89789</v>
      </c>
      <c r="AU9" s="2">
        <f t="shared" si="4"/>
        <v>119584</v>
      </c>
      <c r="AV9" s="2">
        <f t="shared" si="4"/>
        <v>115443</v>
      </c>
      <c r="AW9" s="2">
        <f t="shared" si="4"/>
        <v>111302</v>
      </c>
      <c r="AX9" s="2">
        <f t="shared" ref="AX9:BI18" si="5">(($A9-$A$8)*$BM$6+1)*AX$8</f>
        <v>110857.60000000001</v>
      </c>
      <c r="AY9" s="2">
        <f t="shared" si="5"/>
        <v>127159</v>
      </c>
      <c r="AZ9" s="2">
        <f t="shared" si="5"/>
        <v>133320</v>
      </c>
      <c r="BA9" s="2">
        <f t="shared" si="5"/>
        <v>124129</v>
      </c>
      <c r="BB9" s="2">
        <f t="shared" si="5"/>
        <v>127462</v>
      </c>
      <c r="BC9" s="2">
        <f t="shared" si="5"/>
        <v>136741.88</v>
      </c>
      <c r="BD9" s="2">
        <f t="shared" si="5"/>
        <v>133421</v>
      </c>
      <c r="BE9" s="2">
        <f t="shared" si="5"/>
        <v>104737</v>
      </c>
      <c r="BF9" s="2">
        <f t="shared" si="5"/>
        <v>116049</v>
      </c>
      <c r="BG9" s="2">
        <f t="shared" si="5"/>
        <v>127672.08</v>
      </c>
      <c r="BH9" s="2">
        <f t="shared" si="5"/>
        <v>126048</v>
      </c>
      <c r="BI9" s="2">
        <f t="shared" si="5"/>
        <v>131878.73000000001</v>
      </c>
      <c r="BJ9" s="19"/>
      <c r="BP9" s="3" t="s">
        <v>17</v>
      </c>
      <c r="BQ9" s="3" t="s">
        <v>16</v>
      </c>
      <c r="BR9" s="3" t="s">
        <v>15</v>
      </c>
      <c r="BS9" s="3" t="s">
        <v>14</v>
      </c>
      <c r="BT9" s="3" t="s">
        <v>13</v>
      </c>
      <c r="BU9" s="3" t="s">
        <v>18</v>
      </c>
      <c r="BV9" s="3" t="s">
        <v>85</v>
      </c>
      <c r="BW9" s="3" t="s">
        <v>20</v>
      </c>
      <c r="BX9" s="3" t="s">
        <v>21</v>
      </c>
      <c r="BY9" s="3" t="s">
        <v>22</v>
      </c>
    </row>
    <row r="10" spans="1:91" x14ac:dyDescent="0.25">
      <c r="A10" s="1">
        <f t="shared" ref="A10:A58" si="6">A9+1</f>
        <v>2025</v>
      </c>
      <c r="B10" s="2">
        <f t="shared" si="0"/>
        <v>55564.65</v>
      </c>
      <c r="C10" s="2">
        <f t="shared" si="0"/>
        <v>55564.65</v>
      </c>
      <c r="D10" s="2">
        <f t="shared" si="0"/>
        <v>32412.452000000001</v>
      </c>
      <c r="E10" s="2">
        <f t="shared" si="0"/>
        <v>31572.600000000002</v>
      </c>
      <c r="F10" s="2">
        <f t="shared" si="0"/>
        <v>38033</v>
      </c>
      <c r="G10" s="2">
        <f t="shared" si="0"/>
        <v>34594.400000000001</v>
      </c>
      <c r="H10" s="2">
        <f t="shared" si="0"/>
        <v>40533.800000000003</v>
      </c>
      <c r="I10" s="2">
        <f t="shared" si="0"/>
        <v>35219.599999999999</v>
      </c>
      <c r="J10" s="2">
        <f t="shared" si="0"/>
        <v>50953.8</v>
      </c>
      <c r="K10" s="2">
        <f t="shared" si="0"/>
        <v>39700.200000000004</v>
      </c>
      <c r="L10" s="2">
        <f t="shared" si="0"/>
        <v>33552.400000000001</v>
      </c>
      <c r="M10" s="2">
        <f t="shared" si="0"/>
        <v>37512</v>
      </c>
      <c r="N10" s="2">
        <f t="shared" si="0"/>
        <v>38241.4</v>
      </c>
      <c r="O10" s="2">
        <f t="shared" si="1"/>
        <v>33664.800000000003</v>
      </c>
      <c r="P10" s="2">
        <f t="shared" si="1"/>
        <v>46238.400000000001</v>
      </c>
      <c r="Q10" s="2">
        <f t="shared" si="1"/>
        <v>39748.800000000003</v>
      </c>
      <c r="R10" s="2">
        <f t="shared" si="1"/>
        <v>32042.400000000001</v>
      </c>
      <c r="S10" s="2">
        <f t="shared" si="1"/>
        <v>31753.41</v>
      </c>
      <c r="T10" s="5">
        <f t="shared" si="1"/>
        <v>33259.199999999997</v>
      </c>
      <c r="U10" s="6">
        <f t="shared" si="1"/>
        <v>32245.200000000001</v>
      </c>
      <c r="V10" s="5">
        <f t="shared" si="1"/>
        <v>33867.599999999999</v>
      </c>
      <c r="W10" s="2">
        <f t="shared" si="1"/>
        <v>31941</v>
      </c>
      <c r="X10" s="2">
        <f t="shared" si="1"/>
        <v>33360.6</v>
      </c>
      <c r="Y10" s="2">
        <f t="shared" si="2"/>
        <v>35388.6</v>
      </c>
      <c r="Z10" s="2">
        <f t="shared" si="2"/>
        <v>35287.199999999997</v>
      </c>
      <c r="AA10" s="2">
        <f t="shared" si="2"/>
        <v>39140.400000000001</v>
      </c>
      <c r="AB10" s="2">
        <f t="shared" si="2"/>
        <v>35185.800000000003</v>
      </c>
      <c r="AC10" s="2">
        <f t="shared" si="2"/>
        <v>34171.800000000003</v>
      </c>
      <c r="AD10" s="2">
        <f t="shared" si="2"/>
        <v>40053</v>
      </c>
      <c r="AE10" s="2">
        <f t="shared" si="2"/>
        <v>43095</v>
      </c>
      <c r="AF10" s="2">
        <f t="shared" si="2"/>
        <v>32143.8</v>
      </c>
      <c r="AG10" s="2">
        <f t="shared" si="2"/>
        <v>37355.760000000002</v>
      </c>
      <c r="AH10" s="2">
        <f t="shared" si="2"/>
        <v>43095</v>
      </c>
      <c r="AI10" s="2">
        <f t="shared" si="3"/>
        <v>60873</v>
      </c>
      <c r="AJ10" s="2">
        <f t="shared" si="3"/>
        <v>57165</v>
      </c>
      <c r="AK10" s="2">
        <f t="shared" si="3"/>
        <v>57783</v>
      </c>
      <c r="AL10" s="2">
        <f t="shared" si="3"/>
        <v>55620</v>
      </c>
      <c r="AM10" s="2">
        <f t="shared" si="3"/>
        <v>57165</v>
      </c>
      <c r="AN10" s="2">
        <f t="shared" si="4"/>
        <v>78948</v>
      </c>
      <c r="AO10" s="5">
        <f t="shared" si="4"/>
        <v>64872</v>
      </c>
      <c r="AP10" s="2">
        <f t="shared" si="4"/>
        <v>84252</v>
      </c>
      <c r="AQ10" s="2">
        <f t="shared" si="4"/>
        <v>84660</v>
      </c>
      <c r="AR10" s="2">
        <f t="shared" si="4"/>
        <v>93636</v>
      </c>
      <c r="AS10" s="2">
        <f t="shared" si="4"/>
        <v>97743.540000000008</v>
      </c>
      <c r="AT10" s="2">
        <f t="shared" si="4"/>
        <v>90678</v>
      </c>
      <c r="AU10" s="2">
        <f t="shared" si="4"/>
        <v>120768</v>
      </c>
      <c r="AV10" s="2">
        <f t="shared" si="4"/>
        <v>116586</v>
      </c>
      <c r="AW10" s="2">
        <f t="shared" si="4"/>
        <v>112404</v>
      </c>
      <c r="AX10" s="2">
        <f t="shared" si="5"/>
        <v>111955.2</v>
      </c>
      <c r="AY10" s="2">
        <f t="shared" si="5"/>
        <v>128418</v>
      </c>
      <c r="AZ10" s="2">
        <f t="shared" si="5"/>
        <v>134640</v>
      </c>
      <c r="BA10" s="2">
        <f t="shared" si="5"/>
        <v>125358</v>
      </c>
      <c r="BB10" s="2">
        <f t="shared" si="5"/>
        <v>128724</v>
      </c>
      <c r="BC10" s="2">
        <f t="shared" si="5"/>
        <v>138095.76</v>
      </c>
      <c r="BD10" s="2">
        <f t="shared" si="5"/>
        <v>134742</v>
      </c>
      <c r="BE10" s="2">
        <f t="shared" si="5"/>
        <v>105774</v>
      </c>
      <c r="BF10" s="2">
        <f t="shared" si="5"/>
        <v>117198</v>
      </c>
      <c r="BG10" s="2">
        <f t="shared" si="5"/>
        <v>128936.16</v>
      </c>
      <c r="BH10" s="2">
        <f t="shared" si="5"/>
        <v>127296</v>
      </c>
      <c r="BI10" s="2">
        <f t="shared" si="5"/>
        <v>133184.46</v>
      </c>
      <c r="BJ10" s="19"/>
      <c r="BK10" s="14" t="s">
        <v>96</v>
      </c>
      <c r="BL10" s="22" t="s">
        <v>97</v>
      </c>
      <c r="BM10" t="s">
        <v>98</v>
      </c>
      <c r="BN10" s="3"/>
      <c r="BO10" s="55" t="s">
        <v>99</v>
      </c>
      <c r="BP10" s="43">
        <v>0.06</v>
      </c>
      <c r="BQ10" s="44">
        <v>0.25</v>
      </c>
      <c r="BR10" s="44">
        <v>7.0000000000000007E-2</v>
      </c>
      <c r="BS10" s="44">
        <v>0.28999999999999998</v>
      </c>
      <c r="BT10" s="44">
        <v>7.0000000000000007E-2</v>
      </c>
      <c r="BU10" s="64">
        <v>0.11</v>
      </c>
      <c r="BV10" s="45">
        <v>0.06</v>
      </c>
      <c r="BW10" s="64">
        <v>0.11</v>
      </c>
      <c r="BX10" s="64">
        <v>0.08</v>
      </c>
      <c r="BY10" s="65">
        <v>0.05</v>
      </c>
      <c r="CB10" s="67" t="s">
        <v>100</v>
      </c>
      <c r="CC10" s="68"/>
      <c r="CD10" s="68"/>
      <c r="CE10" s="68"/>
      <c r="CF10" s="68"/>
      <c r="CG10" s="68"/>
      <c r="CH10" s="68"/>
      <c r="CI10" s="68"/>
      <c r="CJ10" s="69"/>
    </row>
    <row r="11" spans="1:91" x14ac:dyDescent="0.25">
      <c r="A11" s="1">
        <f t="shared" si="6"/>
        <v>2026</v>
      </c>
      <c r="B11" s="2">
        <f t="shared" si="0"/>
        <v>56684.474999999999</v>
      </c>
      <c r="C11" s="2">
        <f t="shared" si="0"/>
        <v>56684.474999999999</v>
      </c>
      <c r="D11" s="2">
        <f t="shared" si="0"/>
        <v>33065.678</v>
      </c>
      <c r="E11" s="2">
        <f t="shared" si="0"/>
        <v>32208.899999999998</v>
      </c>
      <c r="F11" s="2">
        <f t="shared" si="0"/>
        <v>38799.5</v>
      </c>
      <c r="G11" s="2">
        <f t="shared" si="0"/>
        <v>35291.599999999999</v>
      </c>
      <c r="H11" s="2">
        <f t="shared" si="0"/>
        <v>41350.699999999997</v>
      </c>
      <c r="I11" s="2">
        <f t="shared" si="0"/>
        <v>35929.4</v>
      </c>
      <c r="J11" s="2">
        <f t="shared" si="0"/>
        <v>51980.7</v>
      </c>
      <c r="K11" s="2">
        <f t="shared" si="0"/>
        <v>40500.299999999996</v>
      </c>
      <c r="L11" s="2">
        <f t="shared" si="0"/>
        <v>34228.6</v>
      </c>
      <c r="M11" s="2">
        <f t="shared" si="0"/>
        <v>38268</v>
      </c>
      <c r="N11" s="2">
        <f t="shared" si="0"/>
        <v>39012.1</v>
      </c>
      <c r="O11" s="2">
        <f t="shared" si="1"/>
        <v>33897.199999999997</v>
      </c>
      <c r="P11" s="2">
        <f t="shared" si="1"/>
        <v>46557.599999999999</v>
      </c>
      <c r="Q11" s="2">
        <f t="shared" si="1"/>
        <v>40023.199999999997</v>
      </c>
      <c r="R11" s="2">
        <f t="shared" si="1"/>
        <v>32263.599999999999</v>
      </c>
      <c r="S11" s="2">
        <f t="shared" si="1"/>
        <v>31972.614999999998</v>
      </c>
      <c r="T11" s="5">
        <f t="shared" si="1"/>
        <v>33488.799999999996</v>
      </c>
      <c r="U11" s="6">
        <f t="shared" si="1"/>
        <v>32467.799999999996</v>
      </c>
      <c r="V11" s="5">
        <f t="shared" si="1"/>
        <v>34101.399999999994</v>
      </c>
      <c r="W11" s="2">
        <f t="shared" si="1"/>
        <v>32161.499999999996</v>
      </c>
      <c r="X11" s="2">
        <f t="shared" si="1"/>
        <v>33590.899999999994</v>
      </c>
      <c r="Y11" s="2">
        <f t="shared" si="2"/>
        <v>35632.899999999994</v>
      </c>
      <c r="Z11" s="2">
        <f t="shared" si="2"/>
        <v>35530.799999999996</v>
      </c>
      <c r="AA11" s="2">
        <f t="shared" si="2"/>
        <v>39410.6</v>
      </c>
      <c r="AB11" s="2">
        <f t="shared" si="2"/>
        <v>35428.699999999997</v>
      </c>
      <c r="AC11" s="2">
        <f t="shared" si="2"/>
        <v>34407.699999999997</v>
      </c>
      <c r="AD11" s="2">
        <f t="shared" si="2"/>
        <v>40329.499999999993</v>
      </c>
      <c r="AE11" s="2">
        <f t="shared" si="2"/>
        <v>43392.499999999993</v>
      </c>
      <c r="AF11" s="2">
        <f t="shared" si="2"/>
        <v>32365.699999999997</v>
      </c>
      <c r="AG11" s="2">
        <f t="shared" si="2"/>
        <v>37613.64</v>
      </c>
      <c r="AH11" s="2">
        <f t="shared" si="2"/>
        <v>43392.499999999993</v>
      </c>
      <c r="AI11" s="2">
        <f t="shared" si="3"/>
        <v>61759.499999999993</v>
      </c>
      <c r="AJ11" s="2">
        <f t="shared" si="3"/>
        <v>57997.499999999993</v>
      </c>
      <c r="AK11" s="2">
        <f t="shared" si="3"/>
        <v>58624.499999999993</v>
      </c>
      <c r="AL11" s="2">
        <f t="shared" si="3"/>
        <v>56429.999999999993</v>
      </c>
      <c r="AM11" s="2">
        <f t="shared" si="3"/>
        <v>57997.499999999993</v>
      </c>
      <c r="AN11" s="2">
        <f t="shared" si="4"/>
        <v>79722</v>
      </c>
      <c r="AO11" s="5">
        <f t="shared" si="4"/>
        <v>65508</v>
      </c>
      <c r="AP11" s="2">
        <f t="shared" si="4"/>
        <v>85078</v>
      </c>
      <c r="AQ11" s="2">
        <f t="shared" si="4"/>
        <v>85490</v>
      </c>
      <c r="AR11" s="2">
        <f t="shared" si="4"/>
        <v>94554</v>
      </c>
      <c r="AS11" s="2">
        <f t="shared" si="4"/>
        <v>98701.81</v>
      </c>
      <c r="AT11" s="2">
        <f t="shared" si="4"/>
        <v>91567</v>
      </c>
      <c r="AU11" s="2">
        <f t="shared" si="4"/>
        <v>121952</v>
      </c>
      <c r="AV11" s="2">
        <f t="shared" si="4"/>
        <v>117729</v>
      </c>
      <c r="AW11" s="2">
        <f t="shared" si="4"/>
        <v>113506</v>
      </c>
      <c r="AX11" s="2">
        <f t="shared" si="5"/>
        <v>113052.8</v>
      </c>
      <c r="AY11" s="2">
        <f t="shared" si="5"/>
        <v>129677</v>
      </c>
      <c r="AZ11" s="2">
        <f t="shared" si="5"/>
        <v>135960</v>
      </c>
      <c r="BA11" s="2">
        <f t="shared" si="5"/>
        <v>126587</v>
      </c>
      <c r="BB11" s="2">
        <f t="shared" si="5"/>
        <v>129986</v>
      </c>
      <c r="BC11" s="2">
        <f t="shared" si="5"/>
        <v>139449.64000000001</v>
      </c>
      <c r="BD11" s="2">
        <f t="shared" si="5"/>
        <v>136063</v>
      </c>
      <c r="BE11" s="2">
        <f t="shared" si="5"/>
        <v>106811</v>
      </c>
      <c r="BF11" s="2">
        <f t="shared" si="5"/>
        <v>118347</v>
      </c>
      <c r="BG11" s="2">
        <f t="shared" si="5"/>
        <v>130200.24</v>
      </c>
      <c r="BH11" s="2">
        <f t="shared" si="5"/>
        <v>128544</v>
      </c>
      <c r="BI11" s="2">
        <f t="shared" si="5"/>
        <v>134490.19</v>
      </c>
      <c r="BJ11" s="19"/>
      <c r="BK11" s="15" t="s">
        <v>101</v>
      </c>
      <c r="BL11" s="23" t="s">
        <v>97</v>
      </c>
      <c r="BN11" s="3"/>
      <c r="BO11" s="42" t="s">
        <v>102</v>
      </c>
      <c r="BP11" s="46">
        <v>0.54100000000000004</v>
      </c>
      <c r="BQ11" s="47">
        <v>0.502</v>
      </c>
      <c r="BR11" s="47">
        <v>0.51</v>
      </c>
      <c r="BS11" s="47">
        <v>0.51700000000000002</v>
      </c>
      <c r="BT11" s="47">
        <v>0.53</v>
      </c>
      <c r="BU11" s="47">
        <v>0.51010362694300515</v>
      </c>
      <c r="BV11" s="47">
        <v>0.51016019782819055</v>
      </c>
      <c r="BW11" s="48">
        <v>0.51010362694300515</v>
      </c>
      <c r="BX11" s="48">
        <v>0.51010362694300515</v>
      </c>
      <c r="BY11" s="52">
        <v>0.51337107163771223</v>
      </c>
      <c r="CB11" s="70"/>
      <c r="CJ11" s="71"/>
    </row>
    <row r="12" spans="1:91" x14ac:dyDescent="0.25">
      <c r="A12" s="1">
        <f t="shared" si="6"/>
        <v>2027</v>
      </c>
      <c r="B12" s="2">
        <f t="shared" si="0"/>
        <v>57804.3</v>
      </c>
      <c r="C12" s="2">
        <f t="shared" si="0"/>
        <v>57804.3</v>
      </c>
      <c r="D12" s="2">
        <f t="shared" si="0"/>
        <v>33718.904000000002</v>
      </c>
      <c r="E12" s="2">
        <f t="shared" si="0"/>
        <v>32845.200000000004</v>
      </c>
      <c r="F12" s="2">
        <f t="shared" si="0"/>
        <v>39566</v>
      </c>
      <c r="G12" s="2">
        <f t="shared" si="0"/>
        <v>35988.800000000003</v>
      </c>
      <c r="H12" s="2">
        <f t="shared" si="0"/>
        <v>42167.600000000006</v>
      </c>
      <c r="I12" s="2">
        <f t="shared" si="0"/>
        <v>36639.200000000004</v>
      </c>
      <c r="J12" s="2">
        <f t="shared" si="0"/>
        <v>53007.600000000006</v>
      </c>
      <c r="K12" s="2">
        <f t="shared" si="0"/>
        <v>41300.400000000001</v>
      </c>
      <c r="L12" s="2">
        <f t="shared" si="0"/>
        <v>34904.800000000003</v>
      </c>
      <c r="M12" s="2">
        <f t="shared" si="0"/>
        <v>39024</v>
      </c>
      <c r="N12" s="2">
        <f t="shared" si="0"/>
        <v>39782.800000000003</v>
      </c>
      <c r="O12" s="2">
        <f t="shared" si="1"/>
        <v>34129.599999999999</v>
      </c>
      <c r="P12" s="2">
        <f t="shared" si="1"/>
        <v>46876.800000000003</v>
      </c>
      <c r="Q12" s="2">
        <f t="shared" si="1"/>
        <v>40297.599999999999</v>
      </c>
      <c r="R12" s="2">
        <f t="shared" si="1"/>
        <v>32484.799999999999</v>
      </c>
      <c r="S12" s="2">
        <f t="shared" si="1"/>
        <v>32191.82</v>
      </c>
      <c r="T12" s="5">
        <f t="shared" si="1"/>
        <v>33718.400000000001</v>
      </c>
      <c r="U12" s="6">
        <f t="shared" si="1"/>
        <v>32690.400000000001</v>
      </c>
      <c r="V12" s="5">
        <f t="shared" si="1"/>
        <v>34335.200000000004</v>
      </c>
      <c r="W12" s="2">
        <f t="shared" si="1"/>
        <v>32382</v>
      </c>
      <c r="X12" s="2">
        <f t="shared" si="1"/>
        <v>33821.200000000004</v>
      </c>
      <c r="Y12" s="2">
        <f t="shared" si="2"/>
        <v>35877.200000000004</v>
      </c>
      <c r="Z12" s="2">
        <f t="shared" si="2"/>
        <v>35774.400000000001</v>
      </c>
      <c r="AA12" s="2">
        <f t="shared" si="2"/>
        <v>39680.800000000003</v>
      </c>
      <c r="AB12" s="2">
        <f t="shared" si="2"/>
        <v>35671.599999999999</v>
      </c>
      <c r="AC12" s="2">
        <f t="shared" si="2"/>
        <v>34643.599999999999</v>
      </c>
      <c r="AD12" s="2">
        <f t="shared" si="2"/>
        <v>40606</v>
      </c>
      <c r="AE12" s="2">
        <f t="shared" si="2"/>
        <v>43690</v>
      </c>
      <c r="AF12" s="2">
        <f t="shared" si="2"/>
        <v>32587.600000000002</v>
      </c>
      <c r="AG12" s="2">
        <f t="shared" si="2"/>
        <v>37871.520000000004</v>
      </c>
      <c r="AH12" s="2">
        <f t="shared" si="2"/>
        <v>43690</v>
      </c>
      <c r="AI12" s="2">
        <f t="shared" si="3"/>
        <v>62646</v>
      </c>
      <c r="AJ12" s="2">
        <f t="shared" si="3"/>
        <v>58830</v>
      </c>
      <c r="AK12" s="2">
        <f t="shared" si="3"/>
        <v>59466</v>
      </c>
      <c r="AL12" s="2">
        <f t="shared" si="3"/>
        <v>57240</v>
      </c>
      <c r="AM12" s="2">
        <f t="shared" si="3"/>
        <v>58830</v>
      </c>
      <c r="AN12" s="2">
        <f t="shared" si="4"/>
        <v>80496</v>
      </c>
      <c r="AO12" s="5">
        <f t="shared" si="4"/>
        <v>66144</v>
      </c>
      <c r="AP12" s="2">
        <f t="shared" si="4"/>
        <v>85904</v>
      </c>
      <c r="AQ12" s="2">
        <f t="shared" si="4"/>
        <v>86320</v>
      </c>
      <c r="AR12" s="2">
        <f t="shared" si="4"/>
        <v>95472</v>
      </c>
      <c r="AS12" s="2">
        <f t="shared" si="4"/>
        <v>99660.08</v>
      </c>
      <c r="AT12" s="2">
        <f t="shared" si="4"/>
        <v>92456</v>
      </c>
      <c r="AU12" s="2">
        <f t="shared" si="4"/>
        <v>123136</v>
      </c>
      <c r="AV12" s="2">
        <f t="shared" si="4"/>
        <v>118872</v>
      </c>
      <c r="AW12" s="2">
        <f t="shared" si="4"/>
        <v>114608</v>
      </c>
      <c r="AX12" s="2">
        <f t="shared" si="5"/>
        <v>114150.40000000001</v>
      </c>
      <c r="AY12" s="2">
        <f t="shared" si="5"/>
        <v>130936</v>
      </c>
      <c r="AZ12" s="2">
        <f t="shared" si="5"/>
        <v>137280</v>
      </c>
      <c r="BA12" s="2">
        <f t="shared" si="5"/>
        <v>127816</v>
      </c>
      <c r="BB12" s="2">
        <f t="shared" si="5"/>
        <v>131248</v>
      </c>
      <c r="BC12" s="2">
        <f t="shared" si="5"/>
        <v>140803.52000000002</v>
      </c>
      <c r="BD12" s="2">
        <f t="shared" si="5"/>
        <v>137384</v>
      </c>
      <c r="BE12" s="2">
        <f t="shared" si="5"/>
        <v>107848</v>
      </c>
      <c r="BF12" s="2">
        <f t="shared" si="5"/>
        <v>119496</v>
      </c>
      <c r="BG12" s="2">
        <f t="shared" si="5"/>
        <v>131464.32000000001</v>
      </c>
      <c r="BH12" s="2">
        <f t="shared" si="5"/>
        <v>129792</v>
      </c>
      <c r="BI12" s="2">
        <f t="shared" si="5"/>
        <v>135795.92000000001</v>
      </c>
      <c r="BJ12" s="19"/>
      <c r="BK12" s="15" t="s">
        <v>103</v>
      </c>
      <c r="BL12" s="17" t="s">
        <v>97</v>
      </c>
      <c r="BN12" s="3"/>
      <c r="BO12" s="42" t="s">
        <v>104</v>
      </c>
      <c r="BP12" s="46">
        <v>9.2999999999999999E-2</v>
      </c>
      <c r="BQ12" s="47">
        <v>0.1032</v>
      </c>
      <c r="BR12" s="47">
        <v>0.1125</v>
      </c>
      <c r="BS12" s="47">
        <v>0.1152</v>
      </c>
      <c r="BT12" s="47">
        <v>9.8699999999999996E-2</v>
      </c>
      <c r="BU12" s="47">
        <v>8.3553400580111695E-2</v>
      </c>
      <c r="BV12" s="47">
        <v>8.0699318901566092E-2</v>
      </c>
      <c r="BW12" s="48">
        <v>8.0699318901566092E-2</v>
      </c>
      <c r="BX12" s="48">
        <v>8.0699318901566092E-2</v>
      </c>
      <c r="BY12" s="52">
        <v>7.9295426930726789E-2</v>
      </c>
      <c r="CB12" s="70">
        <v>1</v>
      </c>
      <c r="CC12" s="56" t="s">
        <v>105</v>
      </c>
      <c r="CD12" s="56"/>
      <c r="CE12" s="56"/>
      <c r="CF12" s="56"/>
      <c r="CJ12" s="71"/>
    </row>
    <row r="13" spans="1:91" ht="15.75" thickBot="1" x14ac:dyDescent="0.3">
      <c r="A13" s="1">
        <f t="shared" si="6"/>
        <v>2028</v>
      </c>
      <c r="B13" s="2">
        <f t="shared" si="0"/>
        <v>58924.125</v>
      </c>
      <c r="C13" s="2">
        <f t="shared" si="0"/>
        <v>58924.125</v>
      </c>
      <c r="D13" s="2">
        <f t="shared" si="0"/>
        <v>34372.129999999997</v>
      </c>
      <c r="E13" s="2">
        <f t="shared" si="0"/>
        <v>33481.5</v>
      </c>
      <c r="F13" s="2">
        <f t="shared" si="0"/>
        <v>40332.5</v>
      </c>
      <c r="G13" s="2">
        <f t="shared" si="0"/>
        <v>36686</v>
      </c>
      <c r="H13" s="2">
        <f t="shared" si="0"/>
        <v>42984.5</v>
      </c>
      <c r="I13" s="2">
        <f t="shared" si="0"/>
        <v>37349</v>
      </c>
      <c r="J13" s="2">
        <f t="shared" si="0"/>
        <v>54034.5</v>
      </c>
      <c r="K13" s="2">
        <f t="shared" si="0"/>
        <v>42100.5</v>
      </c>
      <c r="L13" s="2">
        <f t="shared" si="0"/>
        <v>35581</v>
      </c>
      <c r="M13" s="2">
        <f t="shared" si="0"/>
        <v>39780</v>
      </c>
      <c r="N13" s="2">
        <f t="shared" si="0"/>
        <v>40553.5</v>
      </c>
      <c r="O13" s="2">
        <f t="shared" si="1"/>
        <v>34362</v>
      </c>
      <c r="P13" s="2">
        <f t="shared" si="1"/>
        <v>47195.999999999993</v>
      </c>
      <c r="Q13" s="2">
        <f t="shared" si="1"/>
        <v>40572</v>
      </c>
      <c r="R13" s="2">
        <f t="shared" si="1"/>
        <v>32705.999999999996</v>
      </c>
      <c r="S13" s="2">
        <f t="shared" si="1"/>
        <v>32411.024999999998</v>
      </c>
      <c r="T13" s="5">
        <f t="shared" si="1"/>
        <v>33948</v>
      </c>
      <c r="U13" s="6">
        <f t="shared" si="1"/>
        <v>32913</v>
      </c>
      <c r="V13" s="5">
        <f t="shared" si="1"/>
        <v>34569</v>
      </c>
      <c r="W13" s="2">
        <f t="shared" si="1"/>
        <v>32602.499999999996</v>
      </c>
      <c r="X13" s="2">
        <f t="shared" si="1"/>
        <v>34051.5</v>
      </c>
      <c r="Y13" s="2">
        <f t="shared" si="2"/>
        <v>36121.5</v>
      </c>
      <c r="Z13" s="2">
        <f t="shared" si="2"/>
        <v>36018</v>
      </c>
      <c r="AA13" s="2">
        <f t="shared" si="2"/>
        <v>39951</v>
      </c>
      <c r="AB13" s="2">
        <f t="shared" si="2"/>
        <v>35914.5</v>
      </c>
      <c r="AC13" s="2">
        <f t="shared" si="2"/>
        <v>34879.5</v>
      </c>
      <c r="AD13" s="2">
        <f t="shared" si="2"/>
        <v>40882.5</v>
      </c>
      <c r="AE13" s="2">
        <f t="shared" si="2"/>
        <v>43987.5</v>
      </c>
      <c r="AF13" s="2">
        <f t="shared" si="2"/>
        <v>32809.5</v>
      </c>
      <c r="AG13" s="2">
        <f t="shared" si="2"/>
        <v>38129.399999999994</v>
      </c>
      <c r="AH13" s="2">
        <f t="shared" si="2"/>
        <v>43987.5</v>
      </c>
      <c r="AI13" s="2">
        <f t="shared" si="3"/>
        <v>63532.5</v>
      </c>
      <c r="AJ13" s="2">
        <f t="shared" si="3"/>
        <v>59662.5</v>
      </c>
      <c r="AK13" s="2">
        <f t="shared" si="3"/>
        <v>60307.5</v>
      </c>
      <c r="AL13" s="2">
        <f t="shared" si="3"/>
        <v>58050</v>
      </c>
      <c r="AM13" s="2">
        <f t="shared" si="3"/>
        <v>59662.5</v>
      </c>
      <c r="AN13" s="2">
        <f t="shared" si="4"/>
        <v>81270</v>
      </c>
      <c r="AO13" s="5">
        <f t="shared" si="4"/>
        <v>66780</v>
      </c>
      <c r="AP13" s="2">
        <f t="shared" si="4"/>
        <v>86730</v>
      </c>
      <c r="AQ13" s="2">
        <f t="shared" si="4"/>
        <v>87150</v>
      </c>
      <c r="AR13" s="2">
        <f t="shared" si="4"/>
        <v>96390</v>
      </c>
      <c r="AS13" s="2">
        <f t="shared" si="4"/>
        <v>100618.35</v>
      </c>
      <c r="AT13" s="2">
        <f t="shared" si="4"/>
        <v>93345</v>
      </c>
      <c r="AU13" s="2">
        <f t="shared" si="4"/>
        <v>124320</v>
      </c>
      <c r="AV13" s="2">
        <f t="shared" si="4"/>
        <v>120015</v>
      </c>
      <c r="AW13" s="2">
        <f t="shared" si="4"/>
        <v>115710</v>
      </c>
      <c r="AX13" s="2">
        <f t="shared" si="5"/>
        <v>115248</v>
      </c>
      <c r="AY13" s="2">
        <f t="shared" si="5"/>
        <v>132195</v>
      </c>
      <c r="AZ13" s="2">
        <f t="shared" si="5"/>
        <v>138600</v>
      </c>
      <c r="BA13" s="2">
        <f t="shared" si="5"/>
        <v>129045</v>
      </c>
      <c r="BB13" s="2">
        <f t="shared" si="5"/>
        <v>132510</v>
      </c>
      <c r="BC13" s="2">
        <f t="shared" si="5"/>
        <v>142157.4</v>
      </c>
      <c r="BD13" s="2">
        <f t="shared" si="5"/>
        <v>138705</v>
      </c>
      <c r="BE13" s="2">
        <f t="shared" si="5"/>
        <v>108885</v>
      </c>
      <c r="BF13" s="2">
        <f t="shared" si="5"/>
        <v>120645</v>
      </c>
      <c r="BG13" s="2">
        <f t="shared" si="5"/>
        <v>132728.4</v>
      </c>
      <c r="BH13" s="2">
        <f t="shared" si="5"/>
        <v>131040</v>
      </c>
      <c r="BI13" s="2">
        <f t="shared" si="5"/>
        <v>137101.65</v>
      </c>
      <c r="BJ13" s="19"/>
      <c r="BK13" s="15" t="s">
        <v>106</v>
      </c>
      <c r="BL13" s="16" t="s">
        <v>107</v>
      </c>
      <c r="BN13" s="3"/>
      <c r="BO13" s="42" t="s">
        <v>108</v>
      </c>
      <c r="BP13" s="49">
        <v>0.9</v>
      </c>
      <c r="BQ13" s="50">
        <v>0.9</v>
      </c>
      <c r="BR13" s="50">
        <v>0.9</v>
      </c>
      <c r="BS13" s="50">
        <v>0.9</v>
      </c>
      <c r="BT13" s="50">
        <v>0.9</v>
      </c>
      <c r="BU13" s="50">
        <v>0.9</v>
      </c>
      <c r="BV13" s="50">
        <v>0.9</v>
      </c>
      <c r="BW13" s="50">
        <v>0.9</v>
      </c>
      <c r="BX13" s="50">
        <v>0.9</v>
      </c>
      <c r="BY13" s="51">
        <v>0.9</v>
      </c>
      <c r="CB13" s="70">
        <v>2</v>
      </c>
      <c r="CC13" t="s">
        <v>109</v>
      </c>
      <c r="CD13" s="66">
        <v>811088</v>
      </c>
      <c r="CE13" s="66">
        <v>811530</v>
      </c>
      <c r="CF13" t="s">
        <v>110</v>
      </c>
      <c r="CJ13" s="71"/>
    </row>
    <row r="14" spans="1:91" ht="15.75" thickBot="1" x14ac:dyDescent="0.3">
      <c r="A14" s="1">
        <f t="shared" si="6"/>
        <v>2029</v>
      </c>
      <c r="B14" s="2">
        <f t="shared" si="0"/>
        <v>60043.95</v>
      </c>
      <c r="C14" s="2">
        <f t="shared" si="0"/>
        <v>60043.95</v>
      </c>
      <c r="D14" s="2">
        <f t="shared" si="0"/>
        <v>35025.356</v>
      </c>
      <c r="E14" s="2">
        <f t="shared" si="0"/>
        <v>34117.799999999996</v>
      </c>
      <c r="F14" s="2">
        <f t="shared" si="0"/>
        <v>41098.999999999993</v>
      </c>
      <c r="G14" s="2">
        <f t="shared" si="0"/>
        <v>37383.199999999997</v>
      </c>
      <c r="H14" s="2">
        <f t="shared" si="0"/>
        <v>43801.399999999994</v>
      </c>
      <c r="I14" s="2">
        <f t="shared" si="0"/>
        <v>38058.799999999996</v>
      </c>
      <c r="J14" s="2">
        <f t="shared" si="0"/>
        <v>55061.399999999994</v>
      </c>
      <c r="K14" s="2">
        <f t="shared" si="0"/>
        <v>42900.6</v>
      </c>
      <c r="L14" s="2">
        <f t="shared" si="0"/>
        <v>36257.199999999997</v>
      </c>
      <c r="M14" s="2">
        <f t="shared" si="0"/>
        <v>40535.999999999993</v>
      </c>
      <c r="N14" s="2">
        <f t="shared" si="0"/>
        <v>41324.199999999997</v>
      </c>
      <c r="O14" s="2">
        <f t="shared" si="1"/>
        <v>34594.400000000001</v>
      </c>
      <c r="P14" s="2">
        <f t="shared" si="1"/>
        <v>47515.200000000004</v>
      </c>
      <c r="Q14" s="2">
        <f t="shared" si="1"/>
        <v>40846.400000000001</v>
      </c>
      <c r="R14" s="2">
        <f t="shared" si="1"/>
        <v>32927.200000000004</v>
      </c>
      <c r="S14" s="2">
        <f t="shared" si="1"/>
        <v>32630.23</v>
      </c>
      <c r="T14" s="5">
        <f t="shared" si="1"/>
        <v>34177.599999999999</v>
      </c>
      <c r="U14" s="6">
        <f t="shared" si="1"/>
        <v>33135.599999999999</v>
      </c>
      <c r="V14" s="5">
        <f t="shared" si="1"/>
        <v>34802.800000000003</v>
      </c>
      <c r="W14" s="2">
        <f t="shared" si="1"/>
        <v>32823</v>
      </c>
      <c r="X14" s="2">
        <f t="shared" si="1"/>
        <v>34281.800000000003</v>
      </c>
      <c r="Y14" s="2">
        <f t="shared" si="2"/>
        <v>36365.800000000003</v>
      </c>
      <c r="Z14" s="2">
        <f t="shared" si="2"/>
        <v>36261.599999999999</v>
      </c>
      <c r="AA14" s="2">
        <f t="shared" si="2"/>
        <v>40221.200000000004</v>
      </c>
      <c r="AB14" s="2">
        <f t="shared" si="2"/>
        <v>36157.4</v>
      </c>
      <c r="AC14" s="2">
        <f t="shared" si="2"/>
        <v>35115.4</v>
      </c>
      <c r="AD14" s="2">
        <f t="shared" si="2"/>
        <v>41159</v>
      </c>
      <c r="AE14" s="2">
        <f t="shared" si="2"/>
        <v>44285</v>
      </c>
      <c r="AF14" s="2">
        <f t="shared" si="2"/>
        <v>33031.4</v>
      </c>
      <c r="AG14" s="2">
        <f t="shared" si="2"/>
        <v>38387.279999999999</v>
      </c>
      <c r="AH14" s="2">
        <f t="shared" si="2"/>
        <v>44285</v>
      </c>
      <c r="AI14" s="2">
        <f t="shared" si="3"/>
        <v>64419.000000000007</v>
      </c>
      <c r="AJ14" s="2">
        <f t="shared" si="3"/>
        <v>60495.000000000007</v>
      </c>
      <c r="AK14" s="2">
        <f t="shared" si="3"/>
        <v>61149.000000000007</v>
      </c>
      <c r="AL14" s="2">
        <f t="shared" si="3"/>
        <v>58860.000000000007</v>
      </c>
      <c r="AM14" s="2">
        <f t="shared" si="3"/>
        <v>60495.000000000007</v>
      </c>
      <c r="AN14" s="2">
        <f t="shared" si="4"/>
        <v>82044</v>
      </c>
      <c r="AO14" s="5">
        <f t="shared" si="4"/>
        <v>67416</v>
      </c>
      <c r="AP14" s="2">
        <f t="shared" si="4"/>
        <v>87556</v>
      </c>
      <c r="AQ14" s="2">
        <f t="shared" si="4"/>
        <v>87980</v>
      </c>
      <c r="AR14" s="2">
        <f t="shared" si="4"/>
        <v>97308</v>
      </c>
      <c r="AS14" s="2">
        <f t="shared" si="4"/>
        <v>101576.62000000001</v>
      </c>
      <c r="AT14" s="2">
        <f t="shared" si="4"/>
        <v>94234</v>
      </c>
      <c r="AU14" s="2">
        <f t="shared" si="4"/>
        <v>125504</v>
      </c>
      <c r="AV14" s="2">
        <f t="shared" si="4"/>
        <v>121158</v>
      </c>
      <c r="AW14" s="2">
        <f t="shared" si="4"/>
        <v>116812</v>
      </c>
      <c r="AX14" s="2">
        <f t="shared" si="5"/>
        <v>116345.60000000001</v>
      </c>
      <c r="AY14" s="2">
        <f t="shared" si="5"/>
        <v>133454</v>
      </c>
      <c r="AZ14" s="2">
        <f t="shared" si="5"/>
        <v>139920</v>
      </c>
      <c r="BA14" s="2">
        <f t="shared" si="5"/>
        <v>130274</v>
      </c>
      <c r="BB14" s="2">
        <f t="shared" si="5"/>
        <v>133772</v>
      </c>
      <c r="BC14" s="2">
        <f t="shared" si="5"/>
        <v>143511.28</v>
      </c>
      <c r="BD14" s="2">
        <f t="shared" si="5"/>
        <v>140026</v>
      </c>
      <c r="BE14" s="2">
        <f t="shared" si="5"/>
        <v>109922</v>
      </c>
      <c r="BF14" s="2">
        <f t="shared" si="5"/>
        <v>121794</v>
      </c>
      <c r="BG14" s="2">
        <f t="shared" si="5"/>
        <v>133992.48000000001</v>
      </c>
      <c r="BH14" s="2">
        <f t="shared" si="5"/>
        <v>132288</v>
      </c>
      <c r="BI14" s="2">
        <f t="shared" si="5"/>
        <v>138407.38</v>
      </c>
      <c r="BJ14" s="19"/>
      <c r="BK14" s="15" t="s">
        <v>111</v>
      </c>
      <c r="BL14" s="16">
        <v>0.9</v>
      </c>
      <c r="BN14" s="3"/>
      <c r="BO14" s="42" t="s">
        <v>112</v>
      </c>
      <c r="BP14" s="49">
        <v>2</v>
      </c>
      <c r="BQ14" s="50">
        <v>2</v>
      </c>
      <c r="BR14" s="50">
        <v>2</v>
      </c>
      <c r="BS14" s="50">
        <v>2</v>
      </c>
      <c r="BT14" s="50">
        <v>2</v>
      </c>
      <c r="BU14" s="50">
        <v>2</v>
      </c>
      <c r="BV14" s="50">
        <v>2</v>
      </c>
      <c r="BW14" s="50">
        <v>2</v>
      </c>
      <c r="BX14" s="50">
        <v>2</v>
      </c>
      <c r="BY14" s="50">
        <v>2</v>
      </c>
      <c r="BZ14" s="54" t="s">
        <v>113</v>
      </c>
      <c r="CA14" s="56" t="s">
        <v>114</v>
      </c>
      <c r="CB14" s="72">
        <v>3</v>
      </c>
      <c r="CC14" s="73" t="s">
        <v>115</v>
      </c>
      <c r="CD14" s="73"/>
      <c r="CE14" s="73"/>
      <c r="CF14" s="73"/>
      <c r="CG14" s="73"/>
      <c r="CH14" s="73"/>
      <c r="CI14" s="73"/>
      <c r="CJ14" s="74"/>
      <c r="CK14" s="62"/>
      <c r="CL14" s="63"/>
    </row>
    <row r="15" spans="1:91" ht="15.75" customHeight="1" thickBot="1" x14ac:dyDescent="0.3">
      <c r="A15" s="1">
        <f t="shared" si="6"/>
        <v>2030</v>
      </c>
      <c r="B15" s="2">
        <f t="shared" si="0"/>
        <v>61163.775000000001</v>
      </c>
      <c r="C15" s="2">
        <f t="shared" si="0"/>
        <v>61163.775000000001</v>
      </c>
      <c r="D15" s="2">
        <f t="shared" si="0"/>
        <v>35678.582000000002</v>
      </c>
      <c r="E15" s="2">
        <f t="shared" si="0"/>
        <v>34754.1</v>
      </c>
      <c r="F15" s="2">
        <f t="shared" si="0"/>
        <v>41865.5</v>
      </c>
      <c r="G15" s="2">
        <f t="shared" si="0"/>
        <v>38080.400000000001</v>
      </c>
      <c r="H15" s="2">
        <f t="shared" si="0"/>
        <v>44618.3</v>
      </c>
      <c r="I15" s="2">
        <f t="shared" si="0"/>
        <v>38768.6</v>
      </c>
      <c r="J15" s="2">
        <f t="shared" si="0"/>
        <v>56088.3</v>
      </c>
      <c r="K15" s="2">
        <f t="shared" si="0"/>
        <v>43700.700000000004</v>
      </c>
      <c r="L15" s="2">
        <f t="shared" si="0"/>
        <v>36933.4</v>
      </c>
      <c r="M15" s="2">
        <f t="shared" si="0"/>
        <v>41292</v>
      </c>
      <c r="N15" s="2">
        <f t="shared" si="0"/>
        <v>42094.9</v>
      </c>
      <c r="O15" s="2">
        <f t="shared" si="1"/>
        <v>34826.799999999996</v>
      </c>
      <c r="P15" s="2">
        <f t="shared" si="1"/>
        <v>47834.399999999994</v>
      </c>
      <c r="Q15" s="2">
        <f t="shared" si="1"/>
        <v>41120.799999999996</v>
      </c>
      <c r="R15" s="2">
        <f t="shared" si="1"/>
        <v>33148.400000000001</v>
      </c>
      <c r="S15" s="2">
        <f t="shared" si="1"/>
        <v>32849.434999999998</v>
      </c>
      <c r="T15" s="5">
        <f t="shared" si="1"/>
        <v>34407.199999999997</v>
      </c>
      <c r="U15" s="6">
        <f t="shared" si="1"/>
        <v>33358.199999999997</v>
      </c>
      <c r="V15" s="5">
        <f t="shared" si="1"/>
        <v>35036.6</v>
      </c>
      <c r="W15" s="2">
        <f t="shared" si="1"/>
        <v>33043.5</v>
      </c>
      <c r="X15" s="2">
        <f t="shared" si="1"/>
        <v>34512.1</v>
      </c>
      <c r="Y15" s="2">
        <f t="shared" si="2"/>
        <v>36610.1</v>
      </c>
      <c r="Z15" s="2">
        <f t="shared" si="2"/>
        <v>36505.199999999997</v>
      </c>
      <c r="AA15" s="2">
        <f t="shared" si="2"/>
        <v>40491.399999999994</v>
      </c>
      <c r="AB15" s="2">
        <f t="shared" si="2"/>
        <v>36400.299999999996</v>
      </c>
      <c r="AC15" s="2">
        <f t="shared" si="2"/>
        <v>35351.299999999996</v>
      </c>
      <c r="AD15" s="2">
        <f t="shared" si="2"/>
        <v>41435.5</v>
      </c>
      <c r="AE15" s="2">
        <f t="shared" si="2"/>
        <v>44582.5</v>
      </c>
      <c r="AF15" s="2">
        <f t="shared" si="2"/>
        <v>33253.299999999996</v>
      </c>
      <c r="AG15" s="2">
        <f t="shared" si="2"/>
        <v>38645.159999999996</v>
      </c>
      <c r="AH15" s="2">
        <f t="shared" si="2"/>
        <v>44582.5</v>
      </c>
      <c r="AI15" s="2">
        <f t="shared" si="3"/>
        <v>65305.5</v>
      </c>
      <c r="AJ15" s="2">
        <f t="shared" si="3"/>
        <v>61327.5</v>
      </c>
      <c r="AK15" s="2">
        <f t="shared" si="3"/>
        <v>61990.5</v>
      </c>
      <c r="AL15" s="2">
        <f t="shared" si="3"/>
        <v>59670</v>
      </c>
      <c r="AM15" s="2">
        <f t="shared" si="3"/>
        <v>61327.5</v>
      </c>
      <c r="AN15" s="2">
        <f t="shared" si="4"/>
        <v>82818</v>
      </c>
      <c r="AO15" s="5">
        <f t="shared" si="4"/>
        <v>68052</v>
      </c>
      <c r="AP15" s="2">
        <f t="shared" si="4"/>
        <v>88382</v>
      </c>
      <c r="AQ15" s="2">
        <f t="shared" si="4"/>
        <v>88810</v>
      </c>
      <c r="AR15" s="2">
        <f t="shared" si="4"/>
        <v>98226</v>
      </c>
      <c r="AS15" s="2">
        <f t="shared" si="4"/>
        <v>102534.89</v>
      </c>
      <c r="AT15" s="2">
        <f t="shared" si="4"/>
        <v>95123</v>
      </c>
      <c r="AU15" s="2">
        <f t="shared" si="4"/>
        <v>126688.00000000001</v>
      </c>
      <c r="AV15" s="2">
        <f t="shared" si="4"/>
        <v>122301</v>
      </c>
      <c r="AW15" s="2">
        <f t="shared" si="4"/>
        <v>117914</v>
      </c>
      <c r="AX15" s="2">
        <f t="shared" si="5"/>
        <v>117443.20000000001</v>
      </c>
      <c r="AY15" s="2">
        <f t="shared" si="5"/>
        <v>134713</v>
      </c>
      <c r="AZ15" s="2">
        <f t="shared" si="5"/>
        <v>141240</v>
      </c>
      <c r="BA15" s="2">
        <f t="shared" si="5"/>
        <v>131503</v>
      </c>
      <c r="BB15" s="2">
        <f t="shared" si="5"/>
        <v>135034</v>
      </c>
      <c r="BC15" s="2">
        <f t="shared" si="5"/>
        <v>144865.16</v>
      </c>
      <c r="BD15" s="2">
        <f t="shared" si="5"/>
        <v>141347</v>
      </c>
      <c r="BE15" s="2">
        <f t="shared" si="5"/>
        <v>110959</v>
      </c>
      <c r="BF15" s="2">
        <f t="shared" si="5"/>
        <v>122943</v>
      </c>
      <c r="BG15" s="2">
        <f t="shared" si="5"/>
        <v>135256.56</v>
      </c>
      <c r="BH15" s="2">
        <f t="shared" si="5"/>
        <v>133536</v>
      </c>
      <c r="BI15" s="2">
        <f t="shared" si="5"/>
        <v>139713.11000000002</v>
      </c>
      <c r="BJ15" s="19"/>
      <c r="BK15" s="85" t="s">
        <v>116</v>
      </c>
      <c r="BL15" s="87"/>
      <c r="BN15" s="3"/>
      <c r="BO15" s="42" t="s">
        <v>117</v>
      </c>
      <c r="BP15" s="46">
        <f>1/(1+BP10*(BP$14-1))</f>
        <v>0.94339622641509424</v>
      </c>
      <c r="BQ15" s="47">
        <f>1/(1+BQ10*(BQ$14-1))</f>
        <v>0.8</v>
      </c>
      <c r="BR15" s="47">
        <f>1/(1+BR10*(BR$14-1))</f>
        <v>0.93457943925233644</v>
      </c>
      <c r="BS15" s="47">
        <f>1/(1+BS10*(BS$14-1))</f>
        <v>0.77519379844961234</v>
      </c>
      <c r="BT15" s="47">
        <f>1/(1+BT10*(BT$14-1))</f>
        <v>0.93457943925233644</v>
      </c>
      <c r="BU15" s="47">
        <f t="shared" ref="BU15:BY15" si="7">1/(1+BU10*(BU$14-1))</f>
        <v>0.9009009009009008</v>
      </c>
      <c r="BV15" s="47">
        <f t="shared" si="7"/>
        <v>0.94339622641509424</v>
      </c>
      <c r="BW15" s="47">
        <f t="shared" si="7"/>
        <v>0.9009009009009008</v>
      </c>
      <c r="BX15" s="47">
        <f t="shared" si="7"/>
        <v>0.92592592592592582</v>
      </c>
      <c r="BY15" s="52">
        <f t="shared" si="7"/>
        <v>0.95238095238095233</v>
      </c>
      <c r="BZ15" s="53" t="s">
        <v>118</v>
      </c>
    </row>
    <row r="16" spans="1:91" ht="15" customHeight="1" thickBot="1" x14ac:dyDescent="0.3">
      <c r="A16" s="1">
        <f t="shared" si="6"/>
        <v>2031</v>
      </c>
      <c r="B16" s="2">
        <f t="shared" si="0"/>
        <v>62283.6</v>
      </c>
      <c r="C16" s="2">
        <f t="shared" si="0"/>
        <v>62283.6</v>
      </c>
      <c r="D16" s="2">
        <f t="shared" si="0"/>
        <v>36331.807999999997</v>
      </c>
      <c r="E16" s="2">
        <f t="shared" si="0"/>
        <v>35390.399999999994</v>
      </c>
      <c r="F16" s="2">
        <f t="shared" si="0"/>
        <v>42632</v>
      </c>
      <c r="G16" s="2">
        <f t="shared" si="0"/>
        <v>38777.599999999999</v>
      </c>
      <c r="H16" s="2">
        <f t="shared" si="0"/>
        <v>45435.199999999997</v>
      </c>
      <c r="I16" s="2">
        <f t="shared" si="0"/>
        <v>39478.399999999994</v>
      </c>
      <c r="J16" s="2">
        <f t="shared" si="0"/>
        <v>57115.199999999997</v>
      </c>
      <c r="K16" s="2">
        <f t="shared" si="0"/>
        <v>44500.799999999996</v>
      </c>
      <c r="L16" s="2">
        <f t="shared" si="0"/>
        <v>37609.599999999999</v>
      </c>
      <c r="M16" s="2">
        <f t="shared" si="0"/>
        <v>42048</v>
      </c>
      <c r="N16" s="2">
        <f t="shared" si="0"/>
        <v>42865.599999999999</v>
      </c>
      <c r="O16" s="2">
        <f t="shared" si="1"/>
        <v>35059.200000000004</v>
      </c>
      <c r="P16" s="2">
        <f t="shared" si="1"/>
        <v>48153.600000000006</v>
      </c>
      <c r="Q16" s="2">
        <f t="shared" si="1"/>
        <v>41395.200000000004</v>
      </c>
      <c r="R16" s="2">
        <f t="shared" si="1"/>
        <v>33369.599999999999</v>
      </c>
      <c r="S16" s="2">
        <f t="shared" si="1"/>
        <v>33068.639999999999</v>
      </c>
      <c r="T16" s="5">
        <f t="shared" si="1"/>
        <v>34636.800000000003</v>
      </c>
      <c r="U16" s="6">
        <f t="shared" si="1"/>
        <v>33580.800000000003</v>
      </c>
      <c r="V16" s="5">
        <f t="shared" si="1"/>
        <v>35270.400000000001</v>
      </c>
      <c r="W16" s="2">
        <f t="shared" si="1"/>
        <v>33264</v>
      </c>
      <c r="X16" s="2">
        <f t="shared" si="1"/>
        <v>34742.400000000001</v>
      </c>
      <c r="Y16" s="2">
        <f t="shared" si="2"/>
        <v>36854.400000000001</v>
      </c>
      <c r="Z16" s="2">
        <f t="shared" si="2"/>
        <v>36748.800000000003</v>
      </c>
      <c r="AA16" s="2">
        <f t="shared" si="2"/>
        <v>40761.599999999999</v>
      </c>
      <c r="AB16" s="2">
        <f t="shared" si="2"/>
        <v>36643.200000000004</v>
      </c>
      <c r="AC16" s="2">
        <f t="shared" si="2"/>
        <v>35587.200000000004</v>
      </c>
      <c r="AD16" s="2">
        <f t="shared" si="2"/>
        <v>41712</v>
      </c>
      <c r="AE16" s="2">
        <f t="shared" si="2"/>
        <v>44880</v>
      </c>
      <c r="AF16" s="2">
        <f t="shared" si="2"/>
        <v>33475.200000000004</v>
      </c>
      <c r="AG16" s="2">
        <f t="shared" si="2"/>
        <v>38903.040000000001</v>
      </c>
      <c r="AH16" s="2">
        <f t="shared" si="2"/>
        <v>44880</v>
      </c>
      <c r="AI16" s="2">
        <f t="shared" si="3"/>
        <v>66192</v>
      </c>
      <c r="AJ16" s="2">
        <f t="shared" si="3"/>
        <v>62160.000000000007</v>
      </c>
      <c r="AK16" s="2">
        <f t="shared" si="3"/>
        <v>62832.000000000007</v>
      </c>
      <c r="AL16" s="2">
        <f t="shared" si="3"/>
        <v>60480.000000000007</v>
      </c>
      <c r="AM16" s="2">
        <f t="shared" si="3"/>
        <v>62160.000000000007</v>
      </c>
      <c r="AN16" s="2">
        <f t="shared" si="4"/>
        <v>83592</v>
      </c>
      <c r="AO16" s="5">
        <f t="shared" si="4"/>
        <v>68688</v>
      </c>
      <c r="AP16" s="2">
        <f t="shared" si="4"/>
        <v>89208</v>
      </c>
      <c r="AQ16" s="2">
        <f t="shared" si="4"/>
        <v>89640</v>
      </c>
      <c r="AR16" s="2">
        <f t="shared" si="4"/>
        <v>99144</v>
      </c>
      <c r="AS16" s="2">
        <f t="shared" si="4"/>
        <v>103493.16</v>
      </c>
      <c r="AT16" s="2">
        <f t="shared" si="4"/>
        <v>96012</v>
      </c>
      <c r="AU16" s="2">
        <f t="shared" si="4"/>
        <v>127872.00000000001</v>
      </c>
      <c r="AV16" s="2">
        <f t="shared" si="4"/>
        <v>123444.00000000001</v>
      </c>
      <c r="AW16" s="2">
        <f t="shared" si="4"/>
        <v>119016.00000000001</v>
      </c>
      <c r="AX16" s="2">
        <f t="shared" si="5"/>
        <v>118540.8</v>
      </c>
      <c r="AY16" s="2">
        <f t="shared" si="5"/>
        <v>135972</v>
      </c>
      <c r="AZ16" s="2">
        <f t="shared" si="5"/>
        <v>142560</v>
      </c>
      <c r="BA16" s="2">
        <f t="shared" si="5"/>
        <v>132732</v>
      </c>
      <c r="BB16" s="2">
        <f t="shared" si="5"/>
        <v>136296</v>
      </c>
      <c r="BC16" s="2">
        <f t="shared" si="5"/>
        <v>146219.04</v>
      </c>
      <c r="BD16" s="2">
        <f t="shared" si="5"/>
        <v>142668</v>
      </c>
      <c r="BE16" s="2">
        <f t="shared" si="5"/>
        <v>111996.00000000001</v>
      </c>
      <c r="BF16" s="2">
        <f t="shared" si="5"/>
        <v>124092.00000000001</v>
      </c>
      <c r="BG16" s="2">
        <f t="shared" si="5"/>
        <v>136520.64000000001</v>
      </c>
      <c r="BH16" s="2">
        <f t="shared" si="5"/>
        <v>134784</v>
      </c>
      <c r="BI16" s="2">
        <f t="shared" si="5"/>
        <v>141018.84</v>
      </c>
      <c r="BJ16" s="19"/>
      <c r="BK16" s="86"/>
      <c r="BL16" s="88"/>
      <c r="BN16" s="3"/>
      <c r="BO16" s="76" t="s">
        <v>119</v>
      </c>
      <c r="BP16" s="77">
        <v>70</v>
      </c>
      <c r="BQ16" s="78">
        <v>75</v>
      </c>
      <c r="BR16" s="78">
        <v>75</v>
      </c>
      <c r="BS16" s="78">
        <v>75</v>
      </c>
      <c r="BT16" s="78">
        <v>75</v>
      </c>
      <c r="BU16" s="79">
        <v>65</v>
      </c>
      <c r="BV16" s="79">
        <v>70</v>
      </c>
      <c r="BW16" s="79">
        <v>65</v>
      </c>
      <c r="BX16" s="79">
        <v>65</v>
      </c>
      <c r="BY16" s="80">
        <v>65</v>
      </c>
    </row>
    <row r="17" spans="1:78" ht="14.45" customHeight="1" x14ac:dyDescent="0.25">
      <c r="A17" s="1">
        <f t="shared" si="6"/>
        <v>2032</v>
      </c>
      <c r="B17" s="2">
        <f t="shared" si="0"/>
        <v>63403.425000000003</v>
      </c>
      <c r="C17" s="2">
        <f t="shared" si="0"/>
        <v>63403.425000000003</v>
      </c>
      <c r="D17" s="2">
        <f t="shared" si="0"/>
        <v>36985.034</v>
      </c>
      <c r="E17" s="2">
        <f t="shared" si="0"/>
        <v>36026.700000000004</v>
      </c>
      <c r="F17" s="2">
        <f t="shared" si="0"/>
        <v>43398.5</v>
      </c>
      <c r="G17" s="2">
        <f t="shared" si="0"/>
        <v>39474.800000000003</v>
      </c>
      <c r="H17" s="2">
        <f t="shared" si="0"/>
        <v>46252.100000000006</v>
      </c>
      <c r="I17" s="2">
        <f t="shared" si="0"/>
        <v>40188.200000000004</v>
      </c>
      <c r="J17" s="2">
        <f t="shared" si="0"/>
        <v>58142.100000000006</v>
      </c>
      <c r="K17" s="2">
        <f t="shared" si="0"/>
        <v>45300.9</v>
      </c>
      <c r="L17" s="2">
        <f t="shared" si="0"/>
        <v>38285.800000000003</v>
      </c>
      <c r="M17" s="2">
        <f t="shared" si="0"/>
        <v>42804</v>
      </c>
      <c r="N17" s="2">
        <f t="shared" si="0"/>
        <v>43636.3</v>
      </c>
      <c r="O17" s="2">
        <f t="shared" si="1"/>
        <v>35291.599999999999</v>
      </c>
      <c r="P17" s="2">
        <f t="shared" si="1"/>
        <v>48472.799999999996</v>
      </c>
      <c r="Q17" s="2">
        <f t="shared" si="1"/>
        <v>41669.599999999999</v>
      </c>
      <c r="R17" s="2">
        <f t="shared" si="1"/>
        <v>33590.799999999996</v>
      </c>
      <c r="S17" s="2">
        <f t="shared" si="1"/>
        <v>33287.845000000001</v>
      </c>
      <c r="T17" s="5">
        <f t="shared" si="1"/>
        <v>34866.400000000001</v>
      </c>
      <c r="U17" s="6">
        <f t="shared" si="1"/>
        <v>33803.4</v>
      </c>
      <c r="V17" s="5">
        <f t="shared" si="1"/>
        <v>35504.199999999997</v>
      </c>
      <c r="W17" s="2">
        <f t="shared" si="1"/>
        <v>33484.5</v>
      </c>
      <c r="X17" s="2">
        <f t="shared" si="1"/>
        <v>34972.699999999997</v>
      </c>
      <c r="Y17" s="2">
        <f t="shared" si="2"/>
        <v>37098.699999999997</v>
      </c>
      <c r="Z17" s="2">
        <f t="shared" si="2"/>
        <v>36992.400000000001</v>
      </c>
      <c r="AA17" s="2">
        <f t="shared" si="2"/>
        <v>41031.799999999996</v>
      </c>
      <c r="AB17" s="2">
        <f t="shared" si="2"/>
        <v>36886.1</v>
      </c>
      <c r="AC17" s="2">
        <f t="shared" si="2"/>
        <v>35823.1</v>
      </c>
      <c r="AD17" s="2">
        <f t="shared" si="2"/>
        <v>41988.5</v>
      </c>
      <c r="AE17" s="2">
        <f t="shared" si="2"/>
        <v>45177.5</v>
      </c>
      <c r="AF17" s="2">
        <f t="shared" si="2"/>
        <v>33697.1</v>
      </c>
      <c r="AG17" s="2">
        <f t="shared" si="2"/>
        <v>39160.92</v>
      </c>
      <c r="AH17" s="2">
        <f t="shared" si="2"/>
        <v>45177.5</v>
      </c>
      <c r="AI17" s="2">
        <f t="shared" si="3"/>
        <v>67078.5</v>
      </c>
      <c r="AJ17" s="2">
        <f t="shared" si="3"/>
        <v>62992.5</v>
      </c>
      <c r="AK17" s="2">
        <f t="shared" si="3"/>
        <v>63673.5</v>
      </c>
      <c r="AL17" s="2">
        <f t="shared" si="3"/>
        <v>61290</v>
      </c>
      <c r="AM17" s="2">
        <f t="shared" si="3"/>
        <v>62992.5</v>
      </c>
      <c r="AN17" s="2">
        <f t="shared" si="4"/>
        <v>84366</v>
      </c>
      <c r="AO17" s="5">
        <f t="shared" si="4"/>
        <v>69324</v>
      </c>
      <c r="AP17" s="2">
        <f t="shared" si="4"/>
        <v>90034</v>
      </c>
      <c r="AQ17" s="2">
        <f t="shared" si="4"/>
        <v>90470</v>
      </c>
      <c r="AR17" s="2">
        <f t="shared" si="4"/>
        <v>100062.00000000001</v>
      </c>
      <c r="AS17" s="2">
        <f t="shared" si="4"/>
        <v>104451.43000000001</v>
      </c>
      <c r="AT17" s="2">
        <f t="shared" si="4"/>
        <v>96901</v>
      </c>
      <c r="AU17" s="2">
        <f t="shared" si="4"/>
        <v>129056.00000000001</v>
      </c>
      <c r="AV17" s="2">
        <f t="shared" si="4"/>
        <v>124587.00000000001</v>
      </c>
      <c r="AW17" s="2">
        <f t="shared" si="4"/>
        <v>120118.00000000001</v>
      </c>
      <c r="AX17" s="2">
        <f t="shared" si="5"/>
        <v>119638.40000000001</v>
      </c>
      <c r="AY17" s="2">
        <f t="shared" si="5"/>
        <v>137231</v>
      </c>
      <c r="AZ17" s="2">
        <f t="shared" si="5"/>
        <v>143880</v>
      </c>
      <c r="BA17" s="2">
        <f t="shared" si="5"/>
        <v>133961</v>
      </c>
      <c r="BB17" s="2">
        <f t="shared" si="5"/>
        <v>137558</v>
      </c>
      <c r="BC17" s="2">
        <f t="shared" si="5"/>
        <v>147572.92000000001</v>
      </c>
      <c r="BD17" s="2">
        <f t="shared" si="5"/>
        <v>143989</v>
      </c>
      <c r="BE17" s="2">
        <f t="shared" si="5"/>
        <v>113033.00000000001</v>
      </c>
      <c r="BF17" s="2">
        <f t="shared" si="5"/>
        <v>125241.00000000001</v>
      </c>
      <c r="BG17" s="2">
        <f t="shared" si="5"/>
        <v>137784.72</v>
      </c>
      <c r="BH17" s="2">
        <f t="shared" si="5"/>
        <v>136032</v>
      </c>
      <c r="BI17" s="2">
        <f t="shared" si="5"/>
        <v>142324.57</v>
      </c>
      <c r="BJ17" s="19"/>
      <c r="BN17" s="127" t="s">
        <v>120</v>
      </c>
      <c r="BO17" s="91" t="s">
        <v>121</v>
      </c>
      <c r="BP17" s="95">
        <f>(VLOOKUP(BP$16,$BQ$3:$BV$7,2)*2*BP$15*BP$13)/(BP$11*BP$12)</f>
        <v>25988.256907982439</v>
      </c>
      <c r="BQ17" s="95">
        <f t="shared" ref="BQ17:BY17" si="8">(VLOOKUP(BQ$16,$BQ$3:$BV$7,2)*2*BQ$15*BQ$13)/(BQ$11*BQ$12)</f>
        <v>22792.550727323262</v>
      </c>
      <c r="BR17" s="95">
        <f t="shared" si="8"/>
        <v>24042.514201942457</v>
      </c>
      <c r="BS17" s="95">
        <f t="shared" si="8"/>
        <v>19211.161591171487</v>
      </c>
      <c r="BT17" s="95">
        <f t="shared" si="8"/>
        <v>26369.965252747003</v>
      </c>
      <c r="BU17" s="95">
        <f t="shared" si="8"/>
        <v>27013.778430538205</v>
      </c>
      <c r="BV17" s="95">
        <f t="shared" si="8"/>
        <v>31760.031413404373</v>
      </c>
      <c r="BW17" s="95">
        <f t="shared" si="8"/>
        <v>27969.171005547822</v>
      </c>
      <c r="BX17" s="95">
        <f t="shared" si="8"/>
        <v>28746.092422368591</v>
      </c>
      <c r="BY17" s="95">
        <f t="shared" si="8"/>
        <v>29899.368821292777</v>
      </c>
      <c r="BZ17" s="130" t="s">
        <v>122</v>
      </c>
    </row>
    <row r="18" spans="1:78" x14ac:dyDescent="0.25">
      <c r="A18" s="1">
        <f t="shared" si="6"/>
        <v>2033</v>
      </c>
      <c r="B18" s="2">
        <f t="shared" si="0"/>
        <v>64523.25</v>
      </c>
      <c r="C18" s="2">
        <f t="shared" si="0"/>
        <v>64523.25</v>
      </c>
      <c r="D18" s="2">
        <f t="shared" si="0"/>
        <v>37638.26</v>
      </c>
      <c r="E18" s="2">
        <f t="shared" si="0"/>
        <v>36663</v>
      </c>
      <c r="F18" s="2">
        <f t="shared" si="0"/>
        <v>44165</v>
      </c>
      <c r="G18" s="2">
        <f t="shared" si="0"/>
        <v>40172</v>
      </c>
      <c r="H18" s="2">
        <f t="shared" si="0"/>
        <v>47069</v>
      </c>
      <c r="I18" s="2">
        <f t="shared" si="0"/>
        <v>40898</v>
      </c>
      <c r="J18" s="2">
        <f t="shared" si="0"/>
        <v>59169</v>
      </c>
      <c r="K18" s="2">
        <f t="shared" si="0"/>
        <v>46101</v>
      </c>
      <c r="L18" s="2">
        <f t="shared" si="0"/>
        <v>38962</v>
      </c>
      <c r="M18" s="2">
        <f t="shared" si="0"/>
        <v>43560</v>
      </c>
      <c r="N18" s="2">
        <f t="shared" si="0"/>
        <v>44407</v>
      </c>
      <c r="O18" s="2">
        <f t="shared" si="1"/>
        <v>35524</v>
      </c>
      <c r="P18" s="2">
        <f t="shared" si="1"/>
        <v>48792</v>
      </c>
      <c r="Q18" s="2">
        <f t="shared" si="1"/>
        <v>41944</v>
      </c>
      <c r="R18" s="2">
        <f t="shared" si="1"/>
        <v>33812</v>
      </c>
      <c r="S18" s="2">
        <f t="shared" si="1"/>
        <v>33507.050000000003</v>
      </c>
      <c r="T18" s="5">
        <f t="shared" si="1"/>
        <v>35096</v>
      </c>
      <c r="U18" s="6">
        <f t="shared" si="1"/>
        <v>34026</v>
      </c>
      <c r="V18" s="5">
        <f t="shared" si="1"/>
        <v>35738</v>
      </c>
      <c r="W18" s="2">
        <f t="shared" si="1"/>
        <v>33705</v>
      </c>
      <c r="X18" s="2">
        <f t="shared" si="1"/>
        <v>35203</v>
      </c>
      <c r="Y18" s="2">
        <f t="shared" si="2"/>
        <v>37343</v>
      </c>
      <c r="Z18" s="2">
        <f t="shared" si="2"/>
        <v>37236</v>
      </c>
      <c r="AA18" s="2">
        <f t="shared" si="2"/>
        <v>41302</v>
      </c>
      <c r="AB18" s="2">
        <f t="shared" si="2"/>
        <v>37129</v>
      </c>
      <c r="AC18" s="2">
        <f t="shared" si="2"/>
        <v>36059</v>
      </c>
      <c r="AD18" s="2">
        <f t="shared" si="2"/>
        <v>42265</v>
      </c>
      <c r="AE18" s="2">
        <f t="shared" si="2"/>
        <v>45475</v>
      </c>
      <c r="AF18" s="2">
        <f t="shared" si="2"/>
        <v>33919</v>
      </c>
      <c r="AG18" s="2">
        <f t="shared" si="2"/>
        <v>39418.800000000003</v>
      </c>
      <c r="AH18" s="2">
        <f t="shared" si="2"/>
        <v>45475</v>
      </c>
      <c r="AI18" s="2">
        <f t="shared" si="3"/>
        <v>67965</v>
      </c>
      <c r="AJ18" s="2">
        <f t="shared" si="3"/>
        <v>63824.999999999993</v>
      </c>
      <c r="AK18" s="2">
        <f t="shared" si="3"/>
        <v>64514.999999999993</v>
      </c>
      <c r="AL18" s="2">
        <f t="shared" si="3"/>
        <v>62099.999999999993</v>
      </c>
      <c r="AM18" s="2">
        <f t="shared" si="3"/>
        <v>63824.999999999993</v>
      </c>
      <c r="AN18" s="2">
        <f t="shared" si="4"/>
        <v>85140</v>
      </c>
      <c r="AO18" s="5">
        <f t="shared" si="4"/>
        <v>69960</v>
      </c>
      <c r="AP18" s="2">
        <f t="shared" si="4"/>
        <v>90860.000000000015</v>
      </c>
      <c r="AQ18" s="2">
        <f t="shared" si="4"/>
        <v>91300.000000000015</v>
      </c>
      <c r="AR18" s="2">
        <f t="shared" si="4"/>
        <v>100980.00000000001</v>
      </c>
      <c r="AS18" s="2">
        <f t="shared" si="4"/>
        <v>105409.70000000001</v>
      </c>
      <c r="AT18" s="2">
        <f t="shared" si="4"/>
        <v>97790.000000000015</v>
      </c>
      <c r="AU18" s="2">
        <f t="shared" si="4"/>
        <v>130240.00000000001</v>
      </c>
      <c r="AV18" s="2">
        <f t="shared" si="4"/>
        <v>125730.00000000001</v>
      </c>
      <c r="AW18" s="2">
        <f t="shared" si="4"/>
        <v>121220.00000000001</v>
      </c>
      <c r="AX18" s="2">
        <f t="shared" si="5"/>
        <v>120736.00000000001</v>
      </c>
      <c r="AY18" s="2">
        <f t="shared" si="5"/>
        <v>138490</v>
      </c>
      <c r="AZ18" s="2">
        <f t="shared" si="5"/>
        <v>145200</v>
      </c>
      <c r="BA18" s="2">
        <f t="shared" si="5"/>
        <v>135190</v>
      </c>
      <c r="BB18" s="2">
        <f t="shared" si="5"/>
        <v>138820</v>
      </c>
      <c r="BC18" s="2">
        <f t="shared" si="5"/>
        <v>148926.80000000002</v>
      </c>
      <c r="BD18" s="2">
        <f t="shared" si="5"/>
        <v>145310</v>
      </c>
      <c r="BE18" s="2">
        <f t="shared" si="5"/>
        <v>114070.00000000001</v>
      </c>
      <c r="BF18" s="2">
        <f t="shared" si="5"/>
        <v>126390.00000000001</v>
      </c>
      <c r="BG18" s="2">
        <f t="shared" si="5"/>
        <v>139048.80000000002</v>
      </c>
      <c r="BH18" s="2">
        <f t="shared" si="5"/>
        <v>137280</v>
      </c>
      <c r="BI18" s="2">
        <f t="shared" si="5"/>
        <v>143630.30000000002</v>
      </c>
      <c r="BJ18" s="19"/>
      <c r="BN18" s="128"/>
      <c r="BO18" s="91" t="s">
        <v>24</v>
      </c>
      <c r="BP18" s="95">
        <f>(VLOOKUP(BP$16,$BQ$3:$BV$7,3)*2*BP$15*BP$13)/(BP$11*BP$12)</f>
        <v>42188.728746724744</v>
      </c>
      <c r="BQ18" s="95">
        <f t="shared" ref="BQ18:BY18" si="9">(VLOOKUP(BQ$16,$BQ$3:$BV$7,3)*2*BQ$15*BQ$13)/(BQ$11*BQ$12)</f>
        <v>36412.489576577413</v>
      </c>
      <c r="BR18" s="95">
        <f t="shared" si="9"/>
        <v>38409.382444566611</v>
      </c>
      <c r="BS18" s="95">
        <f t="shared" si="9"/>
        <v>30691.002054188593</v>
      </c>
      <c r="BT18" s="95">
        <f t="shared" si="9"/>
        <v>42127.627415973875</v>
      </c>
      <c r="BU18" s="95">
        <f t="shared" si="9"/>
        <v>44515.663047506619</v>
      </c>
      <c r="BV18" s="95">
        <f t="shared" si="9"/>
        <v>51558.492554227887</v>
      </c>
      <c r="BW18" s="95">
        <f t="shared" si="9"/>
        <v>46090.042361254862</v>
      </c>
      <c r="BX18" s="95">
        <f t="shared" si="9"/>
        <v>47370.321315734167</v>
      </c>
      <c r="BY18" s="95">
        <f t="shared" si="9"/>
        <v>49270.790874524711</v>
      </c>
      <c r="BZ18" s="131"/>
    </row>
    <row r="19" spans="1:78" x14ac:dyDescent="0.25">
      <c r="A19" s="1">
        <f t="shared" si="6"/>
        <v>2034</v>
      </c>
      <c r="B19" s="2">
        <f t="shared" ref="B19:N28" si="10">(($A19-$A$8)*$BM$3+1)*B$8</f>
        <v>65643.075000000012</v>
      </c>
      <c r="C19" s="2">
        <f t="shared" si="10"/>
        <v>65643.075000000012</v>
      </c>
      <c r="D19" s="2">
        <f t="shared" si="10"/>
        <v>38291.486000000004</v>
      </c>
      <c r="E19" s="2">
        <f t="shared" si="10"/>
        <v>37299.300000000003</v>
      </c>
      <c r="F19" s="2">
        <f t="shared" si="10"/>
        <v>44931.5</v>
      </c>
      <c r="G19" s="2">
        <f t="shared" si="10"/>
        <v>40869.200000000004</v>
      </c>
      <c r="H19" s="2">
        <f t="shared" si="10"/>
        <v>47885.9</v>
      </c>
      <c r="I19" s="2">
        <f t="shared" si="10"/>
        <v>41607.800000000003</v>
      </c>
      <c r="J19" s="2">
        <f t="shared" si="10"/>
        <v>60195.9</v>
      </c>
      <c r="K19" s="2">
        <f t="shared" si="10"/>
        <v>46901.100000000006</v>
      </c>
      <c r="L19" s="2">
        <f t="shared" si="10"/>
        <v>39638.200000000004</v>
      </c>
      <c r="M19" s="2">
        <f t="shared" si="10"/>
        <v>44316</v>
      </c>
      <c r="N19" s="2">
        <f t="shared" si="10"/>
        <v>45177.700000000004</v>
      </c>
      <c r="O19" s="2">
        <f t="shared" ref="O19:X28" si="11">(($A19-$A$8)*$BM$4+1)*O$8</f>
        <v>35756.400000000001</v>
      </c>
      <c r="P19" s="2">
        <f t="shared" si="11"/>
        <v>49111.199999999997</v>
      </c>
      <c r="Q19" s="2">
        <f t="shared" si="11"/>
        <v>42218.400000000001</v>
      </c>
      <c r="R19" s="2">
        <f t="shared" si="11"/>
        <v>34033.199999999997</v>
      </c>
      <c r="S19" s="2">
        <f t="shared" si="11"/>
        <v>33726.254999999997</v>
      </c>
      <c r="T19" s="5">
        <f t="shared" si="11"/>
        <v>35325.599999999999</v>
      </c>
      <c r="U19" s="6">
        <f t="shared" si="11"/>
        <v>34248.6</v>
      </c>
      <c r="V19" s="5">
        <f t="shared" si="11"/>
        <v>35971.799999999996</v>
      </c>
      <c r="W19" s="2">
        <f t="shared" si="11"/>
        <v>33925.5</v>
      </c>
      <c r="X19" s="2">
        <f t="shared" si="11"/>
        <v>35433.299999999996</v>
      </c>
      <c r="Y19" s="2">
        <f t="shared" ref="Y19:AH28" si="12">(($A19-$A$8)*$BM$4+1)*Y$8</f>
        <v>37587.299999999996</v>
      </c>
      <c r="Z19" s="2">
        <f t="shared" si="12"/>
        <v>37479.599999999999</v>
      </c>
      <c r="AA19" s="2">
        <f t="shared" si="12"/>
        <v>41572.199999999997</v>
      </c>
      <c r="AB19" s="2">
        <f t="shared" si="12"/>
        <v>37371.9</v>
      </c>
      <c r="AC19" s="2">
        <f t="shared" si="12"/>
        <v>36294.9</v>
      </c>
      <c r="AD19" s="2">
        <f t="shared" si="12"/>
        <v>42541.5</v>
      </c>
      <c r="AE19" s="2">
        <f t="shared" si="12"/>
        <v>45772.5</v>
      </c>
      <c r="AF19" s="2">
        <f t="shared" si="12"/>
        <v>34140.9</v>
      </c>
      <c r="AG19" s="2">
        <f t="shared" si="12"/>
        <v>39676.68</v>
      </c>
      <c r="AH19" s="2">
        <f t="shared" si="12"/>
        <v>45772.5</v>
      </c>
      <c r="AI19" s="2">
        <f t="shared" ref="AI19:AM28" si="13">(($A19-$A$8)*$BM$5+1)*AI$8</f>
        <v>68851.5</v>
      </c>
      <c r="AJ19" s="2">
        <f t="shared" si="13"/>
        <v>64657.5</v>
      </c>
      <c r="AK19" s="2">
        <f t="shared" si="13"/>
        <v>65356.5</v>
      </c>
      <c r="AL19" s="2">
        <f t="shared" si="13"/>
        <v>62910</v>
      </c>
      <c r="AM19" s="2">
        <f t="shared" si="13"/>
        <v>64657.5</v>
      </c>
      <c r="AN19" s="2">
        <f t="shared" ref="AN19:AW28" si="14">(($A19-$A$8)*$BM$6+1)*AN$8</f>
        <v>85914.000000000015</v>
      </c>
      <c r="AO19" s="5">
        <f t="shared" si="14"/>
        <v>70596</v>
      </c>
      <c r="AP19" s="2">
        <f t="shared" si="14"/>
        <v>91686.000000000015</v>
      </c>
      <c r="AQ19" s="2">
        <f t="shared" si="14"/>
        <v>92130.000000000015</v>
      </c>
      <c r="AR19" s="2">
        <f t="shared" si="14"/>
        <v>101898.00000000001</v>
      </c>
      <c r="AS19" s="2">
        <f t="shared" si="14"/>
        <v>106367.97000000002</v>
      </c>
      <c r="AT19" s="2">
        <f t="shared" si="14"/>
        <v>98679.000000000015</v>
      </c>
      <c r="AU19" s="2">
        <f t="shared" si="14"/>
        <v>131424</v>
      </c>
      <c r="AV19" s="2">
        <f t="shared" si="14"/>
        <v>126873.00000000001</v>
      </c>
      <c r="AW19" s="2">
        <f t="shared" si="14"/>
        <v>122322.00000000001</v>
      </c>
      <c r="AX19" s="2">
        <f t="shared" ref="AX19:BI28" si="15">(($A19-$A$8)*$BM$6+1)*AX$8</f>
        <v>121833.60000000001</v>
      </c>
      <c r="AY19" s="2">
        <f t="shared" si="15"/>
        <v>139749</v>
      </c>
      <c r="AZ19" s="2">
        <f t="shared" si="15"/>
        <v>146520</v>
      </c>
      <c r="BA19" s="2">
        <f t="shared" si="15"/>
        <v>136419</v>
      </c>
      <c r="BB19" s="2">
        <f t="shared" si="15"/>
        <v>140082</v>
      </c>
      <c r="BC19" s="2">
        <f t="shared" si="15"/>
        <v>150280.68000000002</v>
      </c>
      <c r="BD19" s="2">
        <f t="shared" si="15"/>
        <v>146631</v>
      </c>
      <c r="BE19" s="2">
        <f t="shared" si="15"/>
        <v>115107.00000000001</v>
      </c>
      <c r="BF19" s="2">
        <f t="shared" si="15"/>
        <v>127539.00000000001</v>
      </c>
      <c r="BG19" s="2">
        <f t="shared" si="15"/>
        <v>140312.88</v>
      </c>
      <c r="BH19" s="2">
        <f t="shared" si="15"/>
        <v>138528</v>
      </c>
      <c r="BI19" s="2">
        <f t="shared" si="15"/>
        <v>144936.03</v>
      </c>
      <c r="BJ19" s="19"/>
      <c r="BN19" s="128"/>
      <c r="BO19" s="91" t="s">
        <v>84</v>
      </c>
      <c r="BP19" s="95">
        <f>(VLOOKUP(BP$16,$BQ$3:$BV$7,4)*2*BP$15*BP$13)/(BP$11*BP$12)</f>
        <v>57039.161265571849</v>
      </c>
      <c r="BQ19" s="95">
        <f t="shared" ref="BQ19:BY19" si="16">(VLOOKUP(BQ$16,$BQ$3:$BV$7,4)*2*BQ$15*BQ$13)/(BQ$11*BQ$12)</f>
        <v>48642.638747336234</v>
      </c>
      <c r="BR19" s="95">
        <f t="shared" si="16"/>
        <v>51310.243723657688</v>
      </c>
      <c r="BS19" s="95">
        <f t="shared" si="16"/>
        <v>40999.4302250611</v>
      </c>
      <c r="BT19" s="95">
        <f t="shared" si="16"/>
        <v>56277.364868667384</v>
      </c>
      <c r="BU19" s="95">
        <f t="shared" si="16"/>
        <v>62017.547664475031</v>
      </c>
      <c r="BV19" s="95">
        <f t="shared" si="16"/>
        <v>69707.081933316091</v>
      </c>
      <c r="BW19" s="95">
        <f t="shared" si="16"/>
        <v>64210.913716961899</v>
      </c>
      <c r="BX19" s="95">
        <f t="shared" si="16"/>
        <v>65994.550209099732</v>
      </c>
      <c r="BY19" s="95">
        <f t="shared" si="16"/>
        <v>68642.212927756656</v>
      </c>
      <c r="BZ19" s="131"/>
    </row>
    <row r="20" spans="1:78" x14ac:dyDescent="0.25">
      <c r="A20" s="1">
        <f t="shared" si="6"/>
        <v>2035</v>
      </c>
      <c r="B20" s="2">
        <f t="shared" si="10"/>
        <v>66762.899999999994</v>
      </c>
      <c r="C20" s="2">
        <f t="shared" si="10"/>
        <v>66762.899999999994</v>
      </c>
      <c r="D20" s="2">
        <f t="shared" si="10"/>
        <v>38944.712</v>
      </c>
      <c r="E20" s="2">
        <f t="shared" si="10"/>
        <v>37935.599999999999</v>
      </c>
      <c r="F20" s="2">
        <f t="shared" si="10"/>
        <v>45698</v>
      </c>
      <c r="G20" s="2">
        <f t="shared" si="10"/>
        <v>41566.400000000001</v>
      </c>
      <c r="H20" s="2">
        <f t="shared" si="10"/>
        <v>48702.8</v>
      </c>
      <c r="I20" s="2">
        <f t="shared" si="10"/>
        <v>42317.599999999999</v>
      </c>
      <c r="J20" s="2">
        <f t="shared" si="10"/>
        <v>61222.8</v>
      </c>
      <c r="K20" s="2">
        <f t="shared" si="10"/>
        <v>47701.2</v>
      </c>
      <c r="L20" s="2">
        <f t="shared" si="10"/>
        <v>40314.400000000001</v>
      </c>
      <c r="M20" s="2">
        <f t="shared" si="10"/>
        <v>45072</v>
      </c>
      <c r="N20" s="2">
        <f t="shared" si="10"/>
        <v>45948.4</v>
      </c>
      <c r="O20" s="2">
        <f t="shared" si="11"/>
        <v>35988.800000000003</v>
      </c>
      <c r="P20" s="2">
        <f t="shared" si="11"/>
        <v>49430.400000000001</v>
      </c>
      <c r="Q20" s="2">
        <f t="shared" si="11"/>
        <v>42492.800000000003</v>
      </c>
      <c r="R20" s="2">
        <f t="shared" si="11"/>
        <v>34254.400000000001</v>
      </c>
      <c r="S20" s="2">
        <f t="shared" si="11"/>
        <v>33945.46</v>
      </c>
      <c r="T20" s="5">
        <f t="shared" si="11"/>
        <v>35555.200000000004</v>
      </c>
      <c r="U20" s="6">
        <f t="shared" si="11"/>
        <v>34471.200000000004</v>
      </c>
      <c r="V20" s="5">
        <f t="shared" si="11"/>
        <v>36205.600000000006</v>
      </c>
      <c r="W20" s="2">
        <f t="shared" si="11"/>
        <v>34146</v>
      </c>
      <c r="X20" s="2">
        <f t="shared" si="11"/>
        <v>35663.600000000006</v>
      </c>
      <c r="Y20" s="2">
        <f t="shared" si="12"/>
        <v>37831.600000000006</v>
      </c>
      <c r="Z20" s="2">
        <f t="shared" si="12"/>
        <v>37723.200000000004</v>
      </c>
      <c r="AA20" s="2">
        <f t="shared" si="12"/>
        <v>41842.400000000001</v>
      </c>
      <c r="AB20" s="2">
        <f t="shared" si="12"/>
        <v>37614.800000000003</v>
      </c>
      <c r="AC20" s="2">
        <f t="shared" si="12"/>
        <v>36530.800000000003</v>
      </c>
      <c r="AD20" s="2">
        <f t="shared" si="12"/>
        <v>42818</v>
      </c>
      <c r="AE20" s="2">
        <f t="shared" si="12"/>
        <v>46070</v>
      </c>
      <c r="AF20" s="2">
        <f t="shared" si="12"/>
        <v>34362.800000000003</v>
      </c>
      <c r="AG20" s="2">
        <f t="shared" si="12"/>
        <v>39934.560000000005</v>
      </c>
      <c r="AH20" s="2">
        <f t="shared" si="12"/>
        <v>46070</v>
      </c>
      <c r="AI20" s="2">
        <f t="shared" si="13"/>
        <v>69738</v>
      </c>
      <c r="AJ20" s="2">
        <f t="shared" si="13"/>
        <v>65490</v>
      </c>
      <c r="AK20" s="2">
        <f t="shared" si="13"/>
        <v>66198</v>
      </c>
      <c r="AL20" s="2">
        <f t="shared" si="13"/>
        <v>63720</v>
      </c>
      <c r="AM20" s="2">
        <f t="shared" si="13"/>
        <v>65490</v>
      </c>
      <c r="AN20" s="2">
        <f t="shared" si="14"/>
        <v>86688.000000000015</v>
      </c>
      <c r="AO20" s="5">
        <f t="shared" si="14"/>
        <v>71232</v>
      </c>
      <c r="AP20" s="2">
        <f t="shared" si="14"/>
        <v>92512.000000000015</v>
      </c>
      <c r="AQ20" s="2">
        <f t="shared" si="14"/>
        <v>92960.000000000015</v>
      </c>
      <c r="AR20" s="2">
        <f t="shared" si="14"/>
        <v>102816.00000000001</v>
      </c>
      <c r="AS20" s="2">
        <f t="shared" si="14"/>
        <v>107326.24</v>
      </c>
      <c r="AT20" s="2">
        <f t="shared" si="14"/>
        <v>99568.000000000015</v>
      </c>
      <c r="AU20" s="2">
        <f t="shared" si="14"/>
        <v>132608</v>
      </c>
      <c r="AV20" s="2">
        <f t="shared" si="14"/>
        <v>128016.00000000001</v>
      </c>
      <c r="AW20" s="2">
        <f t="shared" si="14"/>
        <v>123424.00000000001</v>
      </c>
      <c r="AX20" s="2">
        <f t="shared" si="15"/>
        <v>122931.20000000001</v>
      </c>
      <c r="AY20" s="2">
        <f t="shared" si="15"/>
        <v>141008</v>
      </c>
      <c r="AZ20" s="2">
        <f t="shared" si="15"/>
        <v>147840</v>
      </c>
      <c r="BA20" s="2">
        <f t="shared" si="15"/>
        <v>137648</v>
      </c>
      <c r="BB20" s="2">
        <f t="shared" si="15"/>
        <v>141344</v>
      </c>
      <c r="BC20" s="2">
        <f t="shared" si="15"/>
        <v>151634.56000000003</v>
      </c>
      <c r="BD20" s="2">
        <f t="shared" si="15"/>
        <v>147952</v>
      </c>
      <c r="BE20" s="2">
        <f t="shared" si="15"/>
        <v>116144.00000000001</v>
      </c>
      <c r="BF20" s="2">
        <f t="shared" si="15"/>
        <v>128688.00000000001</v>
      </c>
      <c r="BG20" s="2">
        <f t="shared" si="15"/>
        <v>141576.96000000002</v>
      </c>
      <c r="BH20" s="2">
        <f t="shared" si="15"/>
        <v>139776</v>
      </c>
      <c r="BI20" s="2">
        <f t="shared" si="15"/>
        <v>146241.76</v>
      </c>
      <c r="BJ20" s="19"/>
      <c r="BN20" s="128"/>
      <c r="BO20" s="91" t="s">
        <v>87</v>
      </c>
      <c r="BP20" s="95">
        <f>(VLOOKUP(BP$16,$BQ$3:$BV$7,5)*2*BP$15*BP$13)/(BP$11*BP$12)</f>
        <v>70202.04463454998</v>
      </c>
      <c r="BQ20" s="95">
        <f t="shared" ref="BQ20:BY20" si="17">(VLOOKUP(BQ$16,$BQ$3:$BV$7,5)*2*BQ$15*BQ$13)/(BQ$11*BQ$12)</f>
        <v>58649.124432502547</v>
      </c>
      <c r="BR20" s="95">
        <f t="shared" si="17"/>
        <v>61865.493861095842</v>
      </c>
      <c r="BS20" s="95">
        <f t="shared" si="17"/>
        <v>49433.598728502242</v>
      </c>
      <c r="BT20" s="95">
        <f t="shared" si="17"/>
        <v>67854.422784507537</v>
      </c>
      <c r="BU20" s="95">
        <f t="shared" si="17"/>
        <v>77236.577766186703</v>
      </c>
      <c r="BV20" s="95">
        <f t="shared" si="17"/>
        <v>85793.331610235196</v>
      </c>
      <c r="BW20" s="95">
        <f t="shared" si="17"/>
        <v>79968.193156707159</v>
      </c>
      <c r="BX20" s="95">
        <f t="shared" si="17"/>
        <v>82189.531855504581</v>
      </c>
      <c r="BY20" s="95">
        <f t="shared" si="17"/>
        <v>85486.927756653997</v>
      </c>
      <c r="BZ20" s="131"/>
    </row>
    <row r="21" spans="1:78" x14ac:dyDescent="0.25">
      <c r="A21" s="1">
        <f t="shared" si="6"/>
        <v>2036</v>
      </c>
      <c r="B21" s="2">
        <f t="shared" si="10"/>
        <v>67882.725000000006</v>
      </c>
      <c r="C21" s="2">
        <f t="shared" si="10"/>
        <v>67882.725000000006</v>
      </c>
      <c r="D21" s="2">
        <f t="shared" si="10"/>
        <v>39597.938000000002</v>
      </c>
      <c r="E21" s="2">
        <f t="shared" si="10"/>
        <v>38571.9</v>
      </c>
      <c r="F21" s="2">
        <f t="shared" si="10"/>
        <v>46464.500000000007</v>
      </c>
      <c r="G21" s="2">
        <f t="shared" si="10"/>
        <v>42263.600000000006</v>
      </c>
      <c r="H21" s="2">
        <f t="shared" si="10"/>
        <v>49519.700000000004</v>
      </c>
      <c r="I21" s="2">
        <f t="shared" si="10"/>
        <v>43027.4</v>
      </c>
      <c r="J21" s="2">
        <f t="shared" si="10"/>
        <v>62249.700000000004</v>
      </c>
      <c r="K21" s="2">
        <f t="shared" si="10"/>
        <v>48501.3</v>
      </c>
      <c r="L21" s="2">
        <f t="shared" si="10"/>
        <v>40990.600000000006</v>
      </c>
      <c r="M21" s="2">
        <f t="shared" si="10"/>
        <v>45828.000000000007</v>
      </c>
      <c r="N21" s="2">
        <f t="shared" si="10"/>
        <v>46719.100000000006</v>
      </c>
      <c r="O21" s="2">
        <f t="shared" si="11"/>
        <v>36221.199999999997</v>
      </c>
      <c r="P21" s="2">
        <f t="shared" si="11"/>
        <v>49749.599999999999</v>
      </c>
      <c r="Q21" s="2">
        <f t="shared" si="11"/>
        <v>42767.199999999997</v>
      </c>
      <c r="R21" s="2">
        <f t="shared" si="11"/>
        <v>34475.599999999999</v>
      </c>
      <c r="S21" s="2">
        <f t="shared" si="11"/>
        <v>34164.665000000001</v>
      </c>
      <c r="T21" s="5">
        <f t="shared" si="11"/>
        <v>35784.799999999996</v>
      </c>
      <c r="U21" s="6">
        <f t="shared" si="11"/>
        <v>34693.799999999996</v>
      </c>
      <c r="V21" s="5">
        <f t="shared" si="11"/>
        <v>36439.4</v>
      </c>
      <c r="W21" s="2">
        <f t="shared" si="11"/>
        <v>34366.5</v>
      </c>
      <c r="X21" s="2">
        <f t="shared" si="11"/>
        <v>35893.9</v>
      </c>
      <c r="Y21" s="2">
        <f t="shared" si="12"/>
        <v>38075.9</v>
      </c>
      <c r="Z21" s="2">
        <f t="shared" si="12"/>
        <v>37966.799999999996</v>
      </c>
      <c r="AA21" s="2">
        <f t="shared" si="12"/>
        <v>42112.6</v>
      </c>
      <c r="AB21" s="2">
        <f t="shared" si="12"/>
        <v>37857.699999999997</v>
      </c>
      <c r="AC21" s="2">
        <f t="shared" si="12"/>
        <v>36766.699999999997</v>
      </c>
      <c r="AD21" s="2">
        <f t="shared" si="12"/>
        <v>43094.5</v>
      </c>
      <c r="AE21" s="2">
        <f t="shared" si="12"/>
        <v>46367.5</v>
      </c>
      <c r="AF21" s="2">
        <f t="shared" si="12"/>
        <v>34584.699999999997</v>
      </c>
      <c r="AG21" s="2">
        <f t="shared" si="12"/>
        <v>40192.44</v>
      </c>
      <c r="AH21" s="2">
        <f t="shared" si="12"/>
        <v>46367.5</v>
      </c>
      <c r="AI21" s="2">
        <f t="shared" si="13"/>
        <v>70624.5</v>
      </c>
      <c r="AJ21" s="2">
        <f t="shared" si="13"/>
        <v>66322.5</v>
      </c>
      <c r="AK21" s="2">
        <f t="shared" si="13"/>
        <v>67039.5</v>
      </c>
      <c r="AL21" s="2">
        <f t="shared" si="13"/>
        <v>64530</v>
      </c>
      <c r="AM21" s="2">
        <f t="shared" si="13"/>
        <v>66322.5</v>
      </c>
      <c r="AN21" s="2">
        <f t="shared" si="14"/>
        <v>87461.999999999985</v>
      </c>
      <c r="AO21" s="5">
        <f t="shared" si="14"/>
        <v>71868</v>
      </c>
      <c r="AP21" s="2">
        <f t="shared" si="14"/>
        <v>93337.999999999985</v>
      </c>
      <c r="AQ21" s="2">
        <f t="shared" si="14"/>
        <v>93789.999999999985</v>
      </c>
      <c r="AR21" s="2">
        <f t="shared" si="14"/>
        <v>103733.99999999999</v>
      </c>
      <c r="AS21" s="2">
        <f t="shared" si="14"/>
        <v>108284.51</v>
      </c>
      <c r="AT21" s="2">
        <f t="shared" si="14"/>
        <v>100456.99999999999</v>
      </c>
      <c r="AU21" s="2">
        <f t="shared" si="14"/>
        <v>133792</v>
      </c>
      <c r="AV21" s="2">
        <f t="shared" si="14"/>
        <v>129158.99999999999</v>
      </c>
      <c r="AW21" s="2">
        <f t="shared" si="14"/>
        <v>124525.99999999999</v>
      </c>
      <c r="AX21" s="2">
        <f t="shared" si="15"/>
        <v>124028.79999999999</v>
      </c>
      <c r="AY21" s="2">
        <f t="shared" si="15"/>
        <v>142267</v>
      </c>
      <c r="AZ21" s="2">
        <f t="shared" si="15"/>
        <v>149160</v>
      </c>
      <c r="BA21" s="2">
        <f t="shared" si="15"/>
        <v>138877</v>
      </c>
      <c r="BB21" s="2">
        <f t="shared" si="15"/>
        <v>142606</v>
      </c>
      <c r="BC21" s="2">
        <f t="shared" si="15"/>
        <v>152988.43999999997</v>
      </c>
      <c r="BD21" s="2">
        <f t="shared" si="15"/>
        <v>149273</v>
      </c>
      <c r="BE21" s="2">
        <f t="shared" si="15"/>
        <v>117180.99999999999</v>
      </c>
      <c r="BF21" s="2">
        <f t="shared" si="15"/>
        <v>129836.99999999999</v>
      </c>
      <c r="BG21" s="2">
        <f t="shared" si="15"/>
        <v>142841.03999999998</v>
      </c>
      <c r="BH21" s="2">
        <f t="shared" si="15"/>
        <v>141024</v>
      </c>
      <c r="BI21" s="2">
        <f t="shared" si="15"/>
        <v>147547.49</v>
      </c>
      <c r="BJ21" s="19"/>
      <c r="BN21" s="129"/>
      <c r="BO21" s="91" t="s">
        <v>92</v>
      </c>
      <c r="BP21" s="95">
        <f>(VLOOKUP(BP$16,$BQ$3:$BV$7,6)*2*BP$15*BP$13)/(BP$11*BP$12)</f>
        <v>81002.359193711498</v>
      </c>
      <c r="BQ21" s="95">
        <f t="shared" ref="BQ21:BY21" si="18">(VLOOKUP(BQ$16,$BQ$3:$BV$7,6)*2*BQ$15*BQ$13)/(BQ$11*BQ$12)</f>
        <v>66709.904567775404</v>
      </c>
      <c r="BR21" s="95">
        <f t="shared" si="18"/>
        <v>70368.334249587686</v>
      </c>
      <c r="BS21" s="95">
        <f t="shared" si="18"/>
        <v>56227.790022940935</v>
      </c>
      <c r="BT21" s="95">
        <f t="shared" si="18"/>
        <v>77180.386105600977</v>
      </c>
      <c r="BU21" s="95">
        <f t="shared" si="18"/>
        <v>89411.801847556024</v>
      </c>
      <c r="BV21" s="95">
        <f t="shared" si="18"/>
        <v>98992.30570411752</v>
      </c>
      <c r="BW21" s="95">
        <f t="shared" si="18"/>
        <v>92574.016708503361</v>
      </c>
      <c r="BX21" s="95">
        <f t="shared" si="18"/>
        <v>95145.517172628446</v>
      </c>
      <c r="BY21" s="95">
        <f t="shared" si="18"/>
        <v>98962.699619771869</v>
      </c>
      <c r="BZ21" s="131"/>
    </row>
    <row r="22" spans="1:78" ht="14.45" customHeight="1" x14ac:dyDescent="0.25">
      <c r="A22" s="1">
        <f t="shared" si="6"/>
        <v>2037</v>
      </c>
      <c r="B22" s="2">
        <f t="shared" si="10"/>
        <v>69002.55</v>
      </c>
      <c r="C22" s="2">
        <f t="shared" si="10"/>
        <v>69002.55</v>
      </c>
      <c r="D22" s="2">
        <f t="shared" si="10"/>
        <v>40251.164000000004</v>
      </c>
      <c r="E22" s="2">
        <f t="shared" si="10"/>
        <v>39208.200000000004</v>
      </c>
      <c r="F22" s="2">
        <f t="shared" si="10"/>
        <v>47231</v>
      </c>
      <c r="G22" s="2">
        <f t="shared" si="10"/>
        <v>42960.800000000003</v>
      </c>
      <c r="H22" s="2">
        <f t="shared" si="10"/>
        <v>50336.6</v>
      </c>
      <c r="I22" s="2">
        <f t="shared" si="10"/>
        <v>43737.200000000004</v>
      </c>
      <c r="J22" s="2">
        <f t="shared" si="10"/>
        <v>63276.6</v>
      </c>
      <c r="K22" s="2">
        <f t="shared" si="10"/>
        <v>49301.4</v>
      </c>
      <c r="L22" s="2">
        <f t="shared" si="10"/>
        <v>41666.800000000003</v>
      </c>
      <c r="M22" s="2">
        <f t="shared" si="10"/>
        <v>46584</v>
      </c>
      <c r="N22" s="2">
        <f t="shared" si="10"/>
        <v>47489.8</v>
      </c>
      <c r="O22" s="2">
        <f t="shared" si="11"/>
        <v>36453.600000000006</v>
      </c>
      <c r="P22" s="2">
        <f t="shared" si="11"/>
        <v>50068.800000000003</v>
      </c>
      <c r="Q22" s="2">
        <f t="shared" si="11"/>
        <v>43041.600000000006</v>
      </c>
      <c r="R22" s="2">
        <f t="shared" si="11"/>
        <v>34696.800000000003</v>
      </c>
      <c r="S22" s="2">
        <f t="shared" si="11"/>
        <v>34383.870000000003</v>
      </c>
      <c r="T22" s="5">
        <f t="shared" si="11"/>
        <v>36014.400000000001</v>
      </c>
      <c r="U22" s="6">
        <f t="shared" si="11"/>
        <v>34916.400000000001</v>
      </c>
      <c r="V22" s="5">
        <f t="shared" si="11"/>
        <v>36673.200000000004</v>
      </c>
      <c r="W22" s="2">
        <f t="shared" si="11"/>
        <v>34587</v>
      </c>
      <c r="X22" s="2">
        <f t="shared" si="11"/>
        <v>36124.200000000004</v>
      </c>
      <c r="Y22" s="2">
        <f t="shared" si="12"/>
        <v>38320.200000000004</v>
      </c>
      <c r="Z22" s="2">
        <f t="shared" si="12"/>
        <v>38210.400000000001</v>
      </c>
      <c r="AA22" s="2">
        <f t="shared" si="12"/>
        <v>42382.8</v>
      </c>
      <c r="AB22" s="2">
        <f t="shared" si="12"/>
        <v>38100.600000000006</v>
      </c>
      <c r="AC22" s="2">
        <f t="shared" si="12"/>
        <v>37002.600000000006</v>
      </c>
      <c r="AD22" s="2">
        <f t="shared" si="12"/>
        <v>43371</v>
      </c>
      <c r="AE22" s="2">
        <f t="shared" si="12"/>
        <v>46665.000000000007</v>
      </c>
      <c r="AF22" s="2">
        <f t="shared" si="12"/>
        <v>34806.600000000006</v>
      </c>
      <c r="AG22" s="2">
        <f t="shared" si="12"/>
        <v>40450.32</v>
      </c>
      <c r="AH22" s="2">
        <f t="shared" si="12"/>
        <v>46665.000000000007</v>
      </c>
      <c r="AI22" s="2">
        <f t="shared" si="13"/>
        <v>71511</v>
      </c>
      <c r="AJ22" s="2">
        <f t="shared" si="13"/>
        <v>67155</v>
      </c>
      <c r="AK22" s="2">
        <f t="shared" si="13"/>
        <v>67881</v>
      </c>
      <c r="AL22" s="2">
        <f t="shared" si="13"/>
        <v>65340</v>
      </c>
      <c r="AM22" s="2">
        <f t="shared" si="13"/>
        <v>67155</v>
      </c>
      <c r="AN22" s="2">
        <f t="shared" si="14"/>
        <v>88236.000000000015</v>
      </c>
      <c r="AO22" s="5">
        <f t="shared" si="14"/>
        <v>72504.000000000015</v>
      </c>
      <c r="AP22" s="2">
        <f t="shared" si="14"/>
        <v>94164.000000000015</v>
      </c>
      <c r="AQ22" s="2">
        <f t="shared" si="14"/>
        <v>94620.000000000015</v>
      </c>
      <c r="AR22" s="2">
        <f t="shared" si="14"/>
        <v>104652.00000000001</v>
      </c>
      <c r="AS22" s="2">
        <f t="shared" si="14"/>
        <v>109242.78000000001</v>
      </c>
      <c r="AT22" s="2">
        <f t="shared" si="14"/>
        <v>101346.00000000001</v>
      </c>
      <c r="AU22" s="2">
        <f t="shared" si="14"/>
        <v>134976.00000000003</v>
      </c>
      <c r="AV22" s="2">
        <f t="shared" si="14"/>
        <v>130302.00000000001</v>
      </c>
      <c r="AW22" s="2">
        <f t="shared" si="14"/>
        <v>125628.00000000001</v>
      </c>
      <c r="AX22" s="2">
        <f t="shared" si="15"/>
        <v>125126.40000000001</v>
      </c>
      <c r="AY22" s="2">
        <f t="shared" si="15"/>
        <v>143526.00000000003</v>
      </c>
      <c r="AZ22" s="2">
        <f t="shared" si="15"/>
        <v>150480.00000000003</v>
      </c>
      <c r="BA22" s="2">
        <f t="shared" si="15"/>
        <v>140106.00000000003</v>
      </c>
      <c r="BB22" s="2">
        <f t="shared" si="15"/>
        <v>143868.00000000003</v>
      </c>
      <c r="BC22" s="2">
        <f t="shared" si="15"/>
        <v>154342.32</v>
      </c>
      <c r="BD22" s="2">
        <f t="shared" si="15"/>
        <v>150594.00000000003</v>
      </c>
      <c r="BE22" s="2">
        <f t="shared" si="15"/>
        <v>118218.00000000001</v>
      </c>
      <c r="BF22" s="2">
        <f t="shared" si="15"/>
        <v>130986.00000000001</v>
      </c>
      <c r="BG22" s="2">
        <f t="shared" si="15"/>
        <v>144105.12000000002</v>
      </c>
      <c r="BH22" s="2">
        <f t="shared" si="15"/>
        <v>142272.00000000003</v>
      </c>
      <c r="BI22" s="2">
        <f t="shared" si="15"/>
        <v>148853.22000000003</v>
      </c>
      <c r="BJ22" s="19"/>
      <c r="BN22" s="133" t="s">
        <v>123</v>
      </c>
      <c r="BO22" s="94" t="s">
        <v>121</v>
      </c>
      <c r="BP22" s="90">
        <f>(VLOOKUP(BP$16,$BQ$3:$BV$7,2)*3*BP$15*BP$13)/(BP$11*BP$12)</f>
        <v>38982.385361973662</v>
      </c>
      <c r="BQ22" s="90">
        <f t="shared" ref="BQ22:BY22" si="19">(VLOOKUP(BQ$16,$BQ$3:$BV$7,2)*3*BQ$15*BQ$13)/(BQ$11*BQ$12)</f>
        <v>34188.826090984898</v>
      </c>
      <c r="BR22" s="90">
        <f t="shared" si="19"/>
        <v>36063.771302913687</v>
      </c>
      <c r="BS22" s="90">
        <f t="shared" si="19"/>
        <v>28816.742386757232</v>
      </c>
      <c r="BT22" s="90">
        <f t="shared" si="19"/>
        <v>39554.947879120504</v>
      </c>
      <c r="BU22" s="90">
        <f t="shared" si="19"/>
        <v>40520.667645807305</v>
      </c>
      <c r="BV22" s="90">
        <f t="shared" si="19"/>
        <v>47640.047120106559</v>
      </c>
      <c r="BW22" s="90">
        <f t="shared" si="19"/>
        <v>41953.756508321734</v>
      </c>
      <c r="BX22" s="90">
        <f t="shared" si="19"/>
        <v>43119.138633552895</v>
      </c>
      <c r="BY22" s="90">
        <f t="shared" si="19"/>
        <v>44849.053231939164</v>
      </c>
      <c r="BZ22" s="131"/>
    </row>
    <row r="23" spans="1:78" x14ac:dyDescent="0.25">
      <c r="A23" s="1">
        <f t="shared" si="6"/>
        <v>2038</v>
      </c>
      <c r="B23" s="2">
        <f t="shared" si="10"/>
        <v>70122.375</v>
      </c>
      <c r="C23" s="2">
        <f t="shared" si="10"/>
        <v>70122.375</v>
      </c>
      <c r="D23" s="2">
        <f t="shared" si="10"/>
        <v>40904.39</v>
      </c>
      <c r="E23" s="2">
        <f t="shared" si="10"/>
        <v>39844.5</v>
      </c>
      <c r="F23" s="2">
        <f t="shared" si="10"/>
        <v>47997.5</v>
      </c>
      <c r="G23" s="2">
        <f t="shared" si="10"/>
        <v>43658</v>
      </c>
      <c r="H23" s="2">
        <f t="shared" si="10"/>
        <v>51153.5</v>
      </c>
      <c r="I23" s="2">
        <f t="shared" si="10"/>
        <v>44447</v>
      </c>
      <c r="J23" s="2">
        <f t="shared" si="10"/>
        <v>64303.5</v>
      </c>
      <c r="K23" s="2">
        <f t="shared" si="10"/>
        <v>50101.5</v>
      </c>
      <c r="L23" s="2">
        <f t="shared" si="10"/>
        <v>42343</v>
      </c>
      <c r="M23" s="2">
        <f t="shared" si="10"/>
        <v>47340</v>
      </c>
      <c r="N23" s="2">
        <f t="shared" si="10"/>
        <v>48260.5</v>
      </c>
      <c r="O23" s="2">
        <f t="shared" si="11"/>
        <v>36686</v>
      </c>
      <c r="P23" s="2">
        <f t="shared" si="11"/>
        <v>50388</v>
      </c>
      <c r="Q23" s="2">
        <f t="shared" si="11"/>
        <v>43316</v>
      </c>
      <c r="R23" s="2">
        <f t="shared" si="11"/>
        <v>34918</v>
      </c>
      <c r="S23" s="2">
        <f t="shared" si="11"/>
        <v>34603.074999999997</v>
      </c>
      <c r="T23" s="5">
        <f t="shared" si="11"/>
        <v>36244</v>
      </c>
      <c r="U23" s="6">
        <f t="shared" si="11"/>
        <v>35139</v>
      </c>
      <c r="V23" s="5">
        <f t="shared" si="11"/>
        <v>36907</v>
      </c>
      <c r="W23" s="2">
        <f t="shared" si="11"/>
        <v>34807.5</v>
      </c>
      <c r="X23" s="2">
        <f t="shared" si="11"/>
        <v>36354.5</v>
      </c>
      <c r="Y23" s="2">
        <f t="shared" si="12"/>
        <v>38564.5</v>
      </c>
      <c r="Z23" s="2">
        <f t="shared" si="12"/>
        <v>38454</v>
      </c>
      <c r="AA23" s="2">
        <f t="shared" si="12"/>
        <v>42653</v>
      </c>
      <c r="AB23" s="2">
        <f t="shared" si="12"/>
        <v>38343.5</v>
      </c>
      <c r="AC23" s="2">
        <f t="shared" si="12"/>
        <v>37238.5</v>
      </c>
      <c r="AD23" s="2">
        <f t="shared" si="12"/>
        <v>43647.5</v>
      </c>
      <c r="AE23" s="2">
        <f t="shared" si="12"/>
        <v>46962.5</v>
      </c>
      <c r="AF23" s="2">
        <f t="shared" si="12"/>
        <v>35028.5</v>
      </c>
      <c r="AG23" s="2">
        <f t="shared" si="12"/>
        <v>40708.199999999997</v>
      </c>
      <c r="AH23" s="2">
        <f t="shared" si="12"/>
        <v>46962.5</v>
      </c>
      <c r="AI23" s="2">
        <f t="shared" si="13"/>
        <v>72397.5</v>
      </c>
      <c r="AJ23" s="2">
        <f t="shared" si="13"/>
        <v>67987.5</v>
      </c>
      <c r="AK23" s="2">
        <f t="shared" si="13"/>
        <v>68722.5</v>
      </c>
      <c r="AL23" s="2">
        <f t="shared" si="13"/>
        <v>66150</v>
      </c>
      <c r="AM23" s="2">
        <f t="shared" si="13"/>
        <v>67987.5</v>
      </c>
      <c r="AN23" s="2">
        <f t="shared" si="14"/>
        <v>89010</v>
      </c>
      <c r="AO23" s="5">
        <f t="shared" si="14"/>
        <v>73140</v>
      </c>
      <c r="AP23" s="2">
        <f t="shared" si="14"/>
        <v>94989.999999999985</v>
      </c>
      <c r="AQ23" s="2">
        <f t="shared" si="14"/>
        <v>95449.999999999985</v>
      </c>
      <c r="AR23" s="2">
        <f t="shared" si="14"/>
        <v>105569.99999999999</v>
      </c>
      <c r="AS23" s="2">
        <f t="shared" si="14"/>
        <v>110201.04999999999</v>
      </c>
      <c r="AT23" s="2">
        <f t="shared" si="14"/>
        <v>102234.99999999999</v>
      </c>
      <c r="AU23" s="2">
        <f t="shared" si="14"/>
        <v>136160</v>
      </c>
      <c r="AV23" s="2">
        <f t="shared" si="14"/>
        <v>131445</v>
      </c>
      <c r="AW23" s="2">
        <f t="shared" si="14"/>
        <v>126729.99999999999</v>
      </c>
      <c r="AX23" s="2">
        <f t="shared" si="15"/>
        <v>126223.99999999999</v>
      </c>
      <c r="AY23" s="2">
        <f t="shared" si="15"/>
        <v>144785</v>
      </c>
      <c r="AZ23" s="2">
        <f t="shared" si="15"/>
        <v>151800</v>
      </c>
      <c r="BA23" s="2">
        <f t="shared" si="15"/>
        <v>141335</v>
      </c>
      <c r="BB23" s="2">
        <f t="shared" si="15"/>
        <v>145130</v>
      </c>
      <c r="BC23" s="2">
        <f t="shared" si="15"/>
        <v>155696.19999999998</v>
      </c>
      <c r="BD23" s="2">
        <f t="shared" si="15"/>
        <v>151915</v>
      </c>
      <c r="BE23" s="2">
        <f t="shared" si="15"/>
        <v>119254.99999999999</v>
      </c>
      <c r="BF23" s="2">
        <f t="shared" si="15"/>
        <v>132135</v>
      </c>
      <c r="BG23" s="2">
        <f t="shared" si="15"/>
        <v>145369.19999999998</v>
      </c>
      <c r="BH23" s="2">
        <f t="shared" si="15"/>
        <v>143520</v>
      </c>
      <c r="BI23" s="2">
        <f t="shared" si="15"/>
        <v>150158.94999999998</v>
      </c>
      <c r="BJ23" s="19"/>
      <c r="BN23" s="133"/>
      <c r="BO23" s="94" t="s">
        <v>24</v>
      </c>
      <c r="BP23" s="90">
        <f>(VLOOKUP(BP$16,$BQ$3:$BV$7,3)*3*BP$15*BP$13)/(BP$11*BP$12)</f>
        <v>63283.093120087113</v>
      </c>
      <c r="BQ23" s="90">
        <f t="shared" ref="BQ23:BY23" si="20">(VLOOKUP(BQ$16,$BQ$3:$BV$7,3)*3*BQ$15*BQ$13)/(BQ$11*BQ$12)</f>
        <v>54618.734364866112</v>
      </c>
      <c r="BR23" s="90">
        <f t="shared" si="20"/>
        <v>57614.073666849916</v>
      </c>
      <c r="BS23" s="90">
        <f t="shared" si="20"/>
        <v>46036.503081282899</v>
      </c>
      <c r="BT23" s="90">
        <f t="shared" si="20"/>
        <v>63191.441123960809</v>
      </c>
      <c r="BU23" s="90">
        <f t="shared" si="20"/>
        <v>66773.494571259915</v>
      </c>
      <c r="BV23" s="90">
        <f t="shared" si="20"/>
        <v>77337.73883134182</v>
      </c>
      <c r="BW23" s="90">
        <f t="shared" si="20"/>
        <v>69135.063541882293</v>
      </c>
      <c r="BX23" s="90">
        <f t="shared" si="20"/>
        <v>71055.481973601243</v>
      </c>
      <c r="BY23" s="90">
        <f t="shared" si="20"/>
        <v>73906.186311787067</v>
      </c>
      <c r="BZ23" s="131"/>
    </row>
    <row r="24" spans="1:78" x14ac:dyDescent="0.25">
      <c r="A24" s="1">
        <f t="shared" si="6"/>
        <v>2039</v>
      </c>
      <c r="B24" s="2">
        <f t="shared" si="10"/>
        <v>71242.2</v>
      </c>
      <c r="C24" s="2">
        <f t="shared" si="10"/>
        <v>71242.2</v>
      </c>
      <c r="D24" s="2">
        <f t="shared" si="10"/>
        <v>41557.616000000002</v>
      </c>
      <c r="E24" s="2">
        <f t="shared" si="10"/>
        <v>40480.800000000003</v>
      </c>
      <c r="F24" s="2">
        <f t="shared" si="10"/>
        <v>48764</v>
      </c>
      <c r="G24" s="2">
        <f t="shared" si="10"/>
        <v>44355.200000000004</v>
      </c>
      <c r="H24" s="2">
        <f t="shared" si="10"/>
        <v>51970.400000000001</v>
      </c>
      <c r="I24" s="2">
        <f t="shared" si="10"/>
        <v>45156.800000000003</v>
      </c>
      <c r="J24" s="2">
        <f t="shared" si="10"/>
        <v>65330.400000000001</v>
      </c>
      <c r="K24" s="2">
        <f t="shared" si="10"/>
        <v>50901.600000000006</v>
      </c>
      <c r="L24" s="2">
        <f t="shared" si="10"/>
        <v>43019.200000000004</v>
      </c>
      <c r="M24" s="2">
        <f t="shared" si="10"/>
        <v>48096</v>
      </c>
      <c r="N24" s="2">
        <f t="shared" si="10"/>
        <v>49031.200000000004</v>
      </c>
      <c r="O24" s="2">
        <f t="shared" si="11"/>
        <v>36918.400000000001</v>
      </c>
      <c r="P24" s="2">
        <f t="shared" si="11"/>
        <v>50707.200000000004</v>
      </c>
      <c r="Q24" s="2">
        <f t="shared" si="11"/>
        <v>43590.400000000001</v>
      </c>
      <c r="R24" s="2">
        <f t="shared" si="11"/>
        <v>35139.200000000004</v>
      </c>
      <c r="S24" s="2">
        <f t="shared" si="11"/>
        <v>34822.280000000006</v>
      </c>
      <c r="T24" s="5">
        <f t="shared" si="11"/>
        <v>36473.600000000006</v>
      </c>
      <c r="U24" s="6">
        <f t="shared" si="11"/>
        <v>35361.600000000006</v>
      </c>
      <c r="V24" s="5">
        <f t="shared" si="11"/>
        <v>37140.800000000003</v>
      </c>
      <c r="W24" s="2">
        <f t="shared" si="11"/>
        <v>35028</v>
      </c>
      <c r="X24" s="2">
        <f t="shared" si="11"/>
        <v>36584.800000000003</v>
      </c>
      <c r="Y24" s="2">
        <f t="shared" si="12"/>
        <v>38808.800000000003</v>
      </c>
      <c r="Z24" s="2">
        <f t="shared" si="12"/>
        <v>38697.600000000006</v>
      </c>
      <c r="AA24" s="2">
        <f t="shared" si="12"/>
        <v>42923.200000000004</v>
      </c>
      <c r="AB24" s="2">
        <f t="shared" si="12"/>
        <v>38586.400000000001</v>
      </c>
      <c r="AC24" s="2">
        <f t="shared" si="12"/>
        <v>37474.400000000001</v>
      </c>
      <c r="AD24" s="2">
        <f t="shared" si="12"/>
        <v>43924.000000000007</v>
      </c>
      <c r="AE24" s="2">
        <f t="shared" si="12"/>
        <v>47260.000000000007</v>
      </c>
      <c r="AF24" s="2">
        <f t="shared" si="12"/>
        <v>35250.400000000001</v>
      </c>
      <c r="AG24" s="2">
        <f t="shared" si="12"/>
        <v>40966.080000000002</v>
      </c>
      <c r="AH24" s="2">
        <f t="shared" si="12"/>
        <v>47260.000000000007</v>
      </c>
      <c r="AI24" s="2">
        <f t="shared" si="13"/>
        <v>73284</v>
      </c>
      <c r="AJ24" s="2">
        <f t="shared" si="13"/>
        <v>68820</v>
      </c>
      <c r="AK24" s="2">
        <f t="shared" si="13"/>
        <v>69564</v>
      </c>
      <c r="AL24" s="2">
        <f t="shared" si="13"/>
        <v>66960</v>
      </c>
      <c r="AM24" s="2">
        <f t="shared" si="13"/>
        <v>68820</v>
      </c>
      <c r="AN24" s="2">
        <f t="shared" si="14"/>
        <v>89784</v>
      </c>
      <c r="AO24" s="5">
        <f t="shared" si="14"/>
        <v>73776</v>
      </c>
      <c r="AP24" s="2">
        <f t="shared" si="14"/>
        <v>95816</v>
      </c>
      <c r="AQ24" s="2">
        <f t="shared" si="14"/>
        <v>96280</v>
      </c>
      <c r="AR24" s="2">
        <f t="shared" si="14"/>
        <v>106487.99999999999</v>
      </c>
      <c r="AS24" s="2">
        <f t="shared" si="14"/>
        <v>111159.31999999999</v>
      </c>
      <c r="AT24" s="2">
        <f t="shared" si="14"/>
        <v>103124</v>
      </c>
      <c r="AU24" s="2">
        <f t="shared" si="14"/>
        <v>137344</v>
      </c>
      <c r="AV24" s="2">
        <f t="shared" si="14"/>
        <v>132588</v>
      </c>
      <c r="AW24" s="2">
        <f t="shared" si="14"/>
        <v>127831.99999999999</v>
      </c>
      <c r="AX24" s="2">
        <f t="shared" si="15"/>
        <v>127321.59999999999</v>
      </c>
      <c r="AY24" s="2">
        <f t="shared" si="15"/>
        <v>146044</v>
      </c>
      <c r="AZ24" s="2">
        <f t="shared" si="15"/>
        <v>153120</v>
      </c>
      <c r="BA24" s="2">
        <f t="shared" si="15"/>
        <v>142564</v>
      </c>
      <c r="BB24" s="2">
        <f t="shared" si="15"/>
        <v>146392</v>
      </c>
      <c r="BC24" s="2">
        <f t="shared" si="15"/>
        <v>157050.07999999999</v>
      </c>
      <c r="BD24" s="2">
        <f t="shared" si="15"/>
        <v>153236</v>
      </c>
      <c r="BE24" s="2">
        <f t="shared" si="15"/>
        <v>120291.99999999999</v>
      </c>
      <c r="BF24" s="2">
        <f t="shared" si="15"/>
        <v>133284</v>
      </c>
      <c r="BG24" s="2">
        <f t="shared" si="15"/>
        <v>146633.28</v>
      </c>
      <c r="BH24" s="2">
        <f t="shared" si="15"/>
        <v>144768</v>
      </c>
      <c r="BI24" s="2">
        <f t="shared" si="15"/>
        <v>151464.68</v>
      </c>
      <c r="BJ24" s="19"/>
      <c r="BN24" s="133"/>
      <c r="BO24" s="94" t="s">
        <v>84</v>
      </c>
      <c r="BP24" s="90">
        <f>(VLOOKUP(BP$16,$BQ$3:$BV$7,4)*3*BP$15*BP$13)/(BP$11*BP$12)</f>
        <v>85558.741898357766</v>
      </c>
      <c r="BQ24" s="90">
        <f t="shared" ref="BQ24:BY24" si="21">(VLOOKUP(BQ$16,$BQ$3:$BV$7,4)*3*BQ$15*BQ$13)/(BQ$11*BQ$12)</f>
        <v>72963.958121004354</v>
      </c>
      <c r="BR24" s="90">
        <f t="shared" si="21"/>
        <v>76965.365585486521</v>
      </c>
      <c r="BS24" s="90">
        <f t="shared" si="21"/>
        <v>61499.145337591654</v>
      </c>
      <c r="BT24" s="90">
        <f t="shared" si="21"/>
        <v>84416.047303001076</v>
      </c>
      <c r="BU24" s="90">
        <f t="shared" si="21"/>
        <v>93026.321496712553</v>
      </c>
      <c r="BV24" s="90">
        <f t="shared" si="21"/>
        <v>104560.62289997413</v>
      </c>
      <c r="BW24" s="90">
        <f t="shared" si="21"/>
        <v>96316.370575442852</v>
      </c>
      <c r="BX24" s="90">
        <f t="shared" si="21"/>
        <v>98991.825313649591</v>
      </c>
      <c r="BY24" s="90">
        <f t="shared" si="21"/>
        <v>102963.31939163498</v>
      </c>
      <c r="BZ24" s="131"/>
    </row>
    <row r="25" spans="1:78" x14ac:dyDescent="0.25">
      <c r="A25" s="1">
        <f t="shared" si="6"/>
        <v>2040</v>
      </c>
      <c r="B25" s="2">
        <f t="shared" si="10"/>
        <v>72362.024999999994</v>
      </c>
      <c r="C25" s="2">
        <f t="shared" si="10"/>
        <v>72362.024999999994</v>
      </c>
      <c r="D25" s="2">
        <f t="shared" si="10"/>
        <v>42210.841999999997</v>
      </c>
      <c r="E25" s="2">
        <f t="shared" si="10"/>
        <v>41117.1</v>
      </c>
      <c r="F25" s="2">
        <f t="shared" si="10"/>
        <v>49530.5</v>
      </c>
      <c r="G25" s="2">
        <f t="shared" si="10"/>
        <v>45052.4</v>
      </c>
      <c r="H25" s="2">
        <f t="shared" si="10"/>
        <v>52787.3</v>
      </c>
      <c r="I25" s="2">
        <f t="shared" si="10"/>
        <v>45866.6</v>
      </c>
      <c r="J25" s="2">
        <f t="shared" si="10"/>
        <v>66357.3</v>
      </c>
      <c r="K25" s="2">
        <f t="shared" si="10"/>
        <v>51701.7</v>
      </c>
      <c r="L25" s="2">
        <f t="shared" si="10"/>
        <v>43695.4</v>
      </c>
      <c r="M25" s="2">
        <f t="shared" si="10"/>
        <v>48852</v>
      </c>
      <c r="N25" s="2">
        <f t="shared" si="10"/>
        <v>49801.9</v>
      </c>
      <c r="O25" s="2">
        <f t="shared" si="11"/>
        <v>37150.800000000003</v>
      </c>
      <c r="P25" s="2">
        <f t="shared" si="11"/>
        <v>51026.400000000001</v>
      </c>
      <c r="Q25" s="2">
        <f t="shared" si="11"/>
        <v>43864.800000000003</v>
      </c>
      <c r="R25" s="2">
        <f t="shared" si="11"/>
        <v>35360.400000000001</v>
      </c>
      <c r="S25" s="2">
        <f t="shared" si="11"/>
        <v>35041.485000000001</v>
      </c>
      <c r="T25" s="5">
        <f t="shared" si="11"/>
        <v>36703.199999999997</v>
      </c>
      <c r="U25" s="6">
        <f t="shared" si="11"/>
        <v>35584.199999999997</v>
      </c>
      <c r="V25" s="5">
        <f t="shared" si="11"/>
        <v>37374.6</v>
      </c>
      <c r="W25" s="2">
        <f t="shared" si="11"/>
        <v>35248.5</v>
      </c>
      <c r="X25" s="2">
        <f t="shared" si="11"/>
        <v>36815.1</v>
      </c>
      <c r="Y25" s="2">
        <f t="shared" si="12"/>
        <v>39053.1</v>
      </c>
      <c r="Z25" s="2">
        <f t="shared" si="12"/>
        <v>38941.199999999997</v>
      </c>
      <c r="AA25" s="2">
        <f t="shared" si="12"/>
        <v>43193.4</v>
      </c>
      <c r="AB25" s="2">
        <f t="shared" si="12"/>
        <v>38829.300000000003</v>
      </c>
      <c r="AC25" s="2">
        <f t="shared" si="12"/>
        <v>37710.300000000003</v>
      </c>
      <c r="AD25" s="2">
        <f t="shared" si="12"/>
        <v>44200.5</v>
      </c>
      <c r="AE25" s="2">
        <f t="shared" si="12"/>
        <v>47557.5</v>
      </c>
      <c r="AF25" s="2">
        <f t="shared" si="12"/>
        <v>35472.300000000003</v>
      </c>
      <c r="AG25" s="2">
        <f t="shared" si="12"/>
        <v>41223.96</v>
      </c>
      <c r="AH25" s="2">
        <f t="shared" si="12"/>
        <v>47557.5</v>
      </c>
      <c r="AI25" s="2">
        <f t="shared" si="13"/>
        <v>74170.5</v>
      </c>
      <c r="AJ25" s="2">
        <f t="shared" si="13"/>
        <v>69652.5</v>
      </c>
      <c r="AK25" s="2">
        <f t="shared" si="13"/>
        <v>70405.5</v>
      </c>
      <c r="AL25" s="2">
        <f t="shared" si="13"/>
        <v>67770</v>
      </c>
      <c r="AM25" s="2">
        <f t="shared" si="13"/>
        <v>69652.5</v>
      </c>
      <c r="AN25" s="2">
        <f t="shared" si="14"/>
        <v>90558</v>
      </c>
      <c r="AO25" s="5">
        <f t="shared" si="14"/>
        <v>74412</v>
      </c>
      <c r="AP25" s="2">
        <f t="shared" si="14"/>
        <v>96642</v>
      </c>
      <c r="AQ25" s="2">
        <f t="shared" si="14"/>
        <v>97110</v>
      </c>
      <c r="AR25" s="2">
        <f t="shared" si="14"/>
        <v>107406</v>
      </c>
      <c r="AS25" s="2">
        <f t="shared" si="14"/>
        <v>112117.59</v>
      </c>
      <c r="AT25" s="2">
        <f t="shared" si="14"/>
        <v>104013</v>
      </c>
      <c r="AU25" s="2">
        <f t="shared" si="14"/>
        <v>138528</v>
      </c>
      <c r="AV25" s="2">
        <f t="shared" si="14"/>
        <v>133731</v>
      </c>
      <c r="AW25" s="2">
        <f t="shared" si="14"/>
        <v>128933.99999999999</v>
      </c>
      <c r="AX25" s="2">
        <f t="shared" si="15"/>
        <v>128419.2</v>
      </c>
      <c r="AY25" s="2">
        <f t="shared" si="15"/>
        <v>147303</v>
      </c>
      <c r="AZ25" s="2">
        <f t="shared" si="15"/>
        <v>154440</v>
      </c>
      <c r="BA25" s="2">
        <f t="shared" si="15"/>
        <v>143793</v>
      </c>
      <c r="BB25" s="2">
        <f t="shared" si="15"/>
        <v>147654</v>
      </c>
      <c r="BC25" s="2">
        <f t="shared" si="15"/>
        <v>158403.96</v>
      </c>
      <c r="BD25" s="2">
        <f t="shared" si="15"/>
        <v>154557</v>
      </c>
      <c r="BE25" s="2">
        <f t="shared" si="15"/>
        <v>121328.99999999999</v>
      </c>
      <c r="BF25" s="2">
        <f t="shared" si="15"/>
        <v>134433</v>
      </c>
      <c r="BG25" s="2">
        <f t="shared" si="15"/>
        <v>147897.35999999999</v>
      </c>
      <c r="BH25" s="2">
        <f t="shared" si="15"/>
        <v>146016</v>
      </c>
      <c r="BI25" s="2">
        <f t="shared" si="15"/>
        <v>152770.41</v>
      </c>
      <c r="BJ25" s="19"/>
      <c r="BN25" s="133"/>
      <c r="BO25" s="94" t="s">
        <v>87</v>
      </c>
      <c r="BP25" s="90">
        <f>(VLOOKUP(BP$16,$BQ$3:$BV$7,5)*3*BP$15*BP$13)/(BP$11*BP$12)</f>
        <v>105303.06695182496</v>
      </c>
      <c r="BQ25" s="90">
        <f t="shared" ref="BQ25:BY25" si="22">(VLOOKUP(BQ$16,$BQ$3:$BV$7,5)*3*BQ$15*BQ$13)/(BQ$11*BQ$12)</f>
        <v>87973.686648753821</v>
      </c>
      <c r="BR25" s="90">
        <f t="shared" si="22"/>
        <v>92798.240791643751</v>
      </c>
      <c r="BS25" s="90">
        <f t="shared" si="22"/>
        <v>74150.39809275337</v>
      </c>
      <c r="BT25" s="90">
        <f t="shared" si="22"/>
        <v>101781.63417676129</v>
      </c>
      <c r="BU25" s="90">
        <f t="shared" si="22"/>
        <v>115854.86664928005</v>
      </c>
      <c r="BV25" s="90">
        <f t="shared" si="22"/>
        <v>128689.9974153528</v>
      </c>
      <c r="BW25" s="90">
        <f t="shared" si="22"/>
        <v>119952.28973506074</v>
      </c>
      <c r="BX25" s="90">
        <f t="shared" si="22"/>
        <v>123284.29778325687</v>
      </c>
      <c r="BY25" s="90">
        <f t="shared" si="22"/>
        <v>128230.391634981</v>
      </c>
      <c r="BZ25" s="131"/>
    </row>
    <row r="26" spans="1:78" x14ac:dyDescent="0.25">
      <c r="A26" s="1">
        <f t="shared" si="6"/>
        <v>2041</v>
      </c>
      <c r="B26" s="2">
        <f t="shared" si="10"/>
        <v>73481.850000000006</v>
      </c>
      <c r="C26" s="2">
        <f t="shared" si="10"/>
        <v>73481.850000000006</v>
      </c>
      <c r="D26" s="2">
        <f t="shared" si="10"/>
        <v>42864.068000000007</v>
      </c>
      <c r="E26" s="2">
        <f t="shared" si="10"/>
        <v>41753.4</v>
      </c>
      <c r="F26" s="2">
        <f t="shared" si="10"/>
        <v>50297.000000000007</v>
      </c>
      <c r="G26" s="2">
        <f t="shared" si="10"/>
        <v>45749.600000000006</v>
      </c>
      <c r="H26" s="2">
        <f t="shared" si="10"/>
        <v>53604.200000000004</v>
      </c>
      <c r="I26" s="2">
        <f t="shared" si="10"/>
        <v>46576.4</v>
      </c>
      <c r="J26" s="2">
        <f t="shared" si="10"/>
        <v>67384.200000000012</v>
      </c>
      <c r="K26" s="2">
        <f t="shared" si="10"/>
        <v>52501.8</v>
      </c>
      <c r="L26" s="2">
        <f t="shared" si="10"/>
        <v>44371.600000000006</v>
      </c>
      <c r="M26" s="2">
        <f t="shared" si="10"/>
        <v>49608.000000000007</v>
      </c>
      <c r="N26" s="2">
        <f t="shared" si="10"/>
        <v>50572.600000000006</v>
      </c>
      <c r="O26" s="2">
        <f t="shared" si="11"/>
        <v>37383.199999999997</v>
      </c>
      <c r="P26" s="2">
        <f t="shared" si="11"/>
        <v>51345.599999999999</v>
      </c>
      <c r="Q26" s="2">
        <f t="shared" si="11"/>
        <v>44139.199999999997</v>
      </c>
      <c r="R26" s="2">
        <f t="shared" si="11"/>
        <v>35581.599999999999</v>
      </c>
      <c r="S26" s="2">
        <f t="shared" si="11"/>
        <v>35260.689999999995</v>
      </c>
      <c r="T26" s="5">
        <f t="shared" si="11"/>
        <v>36932.799999999996</v>
      </c>
      <c r="U26" s="6">
        <f t="shared" si="11"/>
        <v>35806.799999999996</v>
      </c>
      <c r="V26" s="5">
        <f t="shared" si="11"/>
        <v>37608.399999999994</v>
      </c>
      <c r="W26" s="2">
        <f t="shared" si="11"/>
        <v>35469</v>
      </c>
      <c r="X26" s="2">
        <f t="shared" si="11"/>
        <v>37045.399999999994</v>
      </c>
      <c r="Y26" s="2">
        <f t="shared" si="12"/>
        <v>39297.399999999994</v>
      </c>
      <c r="Z26" s="2">
        <f t="shared" si="12"/>
        <v>39184.799999999996</v>
      </c>
      <c r="AA26" s="2">
        <f t="shared" si="12"/>
        <v>43463.6</v>
      </c>
      <c r="AB26" s="2">
        <f t="shared" si="12"/>
        <v>39072.199999999997</v>
      </c>
      <c r="AC26" s="2">
        <f t="shared" si="12"/>
        <v>37946.199999999997</v>
      </c>
      <c r="AD26" s="2">
        <f t="shared" si="12"/>
        <v>44476.999999999993</v>
      </c>
      <c r="AE26" s="2">
        <f t="shared" si="12"/>
        <v>47854.999999999993</v>
      </c>
      <c r="AF26" s="2">
        <f t="shared" si="12"/>
        <v>35694.199999999997</v>
      </c>
      <c r="AG26" s="2">
        <f t="shared" si="12"/>
        <v>41481.839999999997</v>
      </c>
      <c r="AH26" s="2">
        <f t="shared" si="12"/>
        <v>47854.999999999993</v>
      </c>
      <c r="AI26" s="2">
        <f t="shared" si="13"/>
        <v>75057</v>
      </c>
      <c r="AJ26" s="2">
        <f t="shared" si="13"/>
        <v>70485</v>
      </c>
      <c r="AK26" s="2">
        <f t="shared" si="13"/>
        <v>71247</v>
      </c>
      <c r="AL26" s="2">
        <f t="shared" si="13"/>
        <v>68580</v>
      </c>
      <c r="AM26" s="2">
        <f t="shared" si="13"/>
        <v>70485</v>
      </c>
      <c r="AN26" s="2">
        <f t="shared" si="14"/>
        <v>91332</v>
      </c>
      <c r="AO26" s="5">
        <f t="shared" si="14"/>
        <v>75048</v>
      </c>
      <c r="AP26" s="2">
        <f t="shared" si="14"/>
        <v>97468</v>
      </c>
      <c r="AQ26" s="2">
        <f t="shared" si="14"/>
        <v>97940</v>
      </c>
      <c r="AR26" s="2">
        <f t="shared" si="14"/>
        <v>108324</v>
      </c>
      <c r="AS26" s="2">
        <f t="shared" si="14"/>
        <v>113075.86</v>
      </c>
      <c r="AT26" s="2">
        <f t="shared" si="14"/>
        <v>104902</v>
      </c>
      <c r="AU26" s="2">
        <f t="shared" si="14"/>
        <v>139712</v>
      </c>
      <c r="AV26" s="2">
        <f t="shared" si="14"/>
        <v>134874</v>
      </c>
      <c r="AW26" s="2">
        <f t="shared" si="14"/>
        <v>130036</v>
      </c>
      <c r="AX26" s="2">
        <f t="shared" si="15"/>
        <v>129516.79999999999</v>
      </c>
      <c r="AY26" s="2">
        <f t="shared" si="15"/>
        <v>148562</v>
      </c>
      <c r="AZ26" s="2">
        <f t="shared" si="15"/>
        <v>155760</v>
      </c>
      <c r="BA26" s="2">
        <f t="shared" si="15"/>
        <v>145022</v>
      </c>
      <c r="BB26" s="2">
        <f t="shared" si="15"/>
        <v>148916</v>
      </c>
      <c r="BC26" s="2">
        <f t="shared" si="15"/>
        <v>159757.84</v>
      </c>
      <c r="BD26" s="2">
        <f t="shared" si="15"/>
        <v>155878</v>
      </c>
      <c r="BE26" s="2">
        <f t="shared" si="15"/>
        <v>122366</v>
      </c>
      <c r="BF26" s="2">
        <f t="shared" si="15"/>
        <v>135582</v>
      </c>
      <c r="BG26" s="2">
        <f t="shared" si="15"/>
        <v>149161.44</v>
      </c>
      <c r="BH26" s="2">
        <f t="shared" si="15"/>
        <v>147264</v>
      </c>
      <c r="BI26" s="2">
        <f t="shared" si="15"/>
        <v>154076.13999999998</v>
      </c>
      <c r="BJ26" s="19"/>
      <c r="BN26" s="133"/>
      <c r="BO26" s="94" t="s">
        <v>92</v>
      </c>
      <c r="BP26" s="90">
        <f>(VLOOKUP(BP$16,$BQ$3:$BV$7,6)*3*BP$15*BP$13)/(BP$11*BP$12)</f>
        <v>121503.53879056725</v>
      </c>
      <c r="BQ26" s="90">
        <f t="shared" ref="BQ26:BY26" si="23">(VLOOKUP(BQ$16,$BQ$3:$BV$7,6)*3*BQ$15*BQ$13)/(BQ$11*BQ$12)</f>
        <v>100064.85685166311</v>
      </c>
      <c r="BR26" s="90">
        <f t="shared" si="23"/>
        <v>105552.50137438152</v>
      </c>
      <c r="BS26" s="90">
        <f t="shared" si="23"/>
        <v>84341.685034411421</v>
      </c>
      <c r="BT26" s="90">
        <f t="shared" si="23"/>
        <v>115770.57915840148</v>
      </c>
      <c r="BU26" s="90">
        <f t="shared" si="23"/>
        <v>134117.70277133404</v>
      </c>
      <c r="BV26" s="90">
        <f t="shared" si="23"/>
        <v>148488.45855617631</v>
      </c>
      <c r="BW26" s="90">
        <f t="shared" si="23"/>
        <v>138861.02506275504</v>
      </c>
      <c r="BX26" s="90">
        <f t="shared" si="23"/>
        <v>142718.27575894268</v>
      </c>
      <c r="BY26" s="90">
        <f t="shared" si="23"/>
        <v>148444.04942965778</v>
      </c>
      <c r="BZ26" s="131"/>
    </row>
    <row r="27" spans="1:78" ht="14.45" customHeight="1" x14ac:dyDescent="0.25">
      <c r="A27" s="1">
        <f t="shared" si="6"/>
        <v>2042</v>
      </c>
      <c r="B27" s="2">
        <f t="shared" si="10"/>
        <v>74601.675000000003</v>
      </c>
      <c r="C27" s="2">
        <f t="shared" si="10"/>
        <v>74601.675000000003</v>
      </c>
      <c r="D27" s="2">
        <f t="shared" si="10"/>
        <v>43517.294000000002</v>
      </c>
      <c r="E27" s="2">
        <f t="shared" si="10"/>
        <v>42389.7</v>
      </c>
      <c r="F27" s="2">
        <f t="shared" si="10"/>
        <v>51063.5</v>
      </c>
      <c r="G27" s="2">
        <f t="shared" si="10"/>
        <v>46446.8</v>
      </c>
      <c r="H27" s="2">
        <f t="shared" si="10"/>
        <v>54421.1</v>
      </c>
      <c r="I27" s="2">
        <f t="shared" si="10"/>
        <v>47286.2</v>
      </c>
      <c r="J27" s="2">
        <f t="shared" si="10"/>
        <v>68411.100000000006</v>
      </c>
      <c r="K27" s="2">
        <f t="shared" si="10"/>
        <v>53301.9</v>
      </c>
      <c r="L27" s="2">
        <f t="shared" si="10"/>
        <v>45047.8</v>
      </c>
      <c r="M27" s="2">
        <f t="shared" si="10"/>
        <v>50364</v>
      </c>
      <c r="N27" s="2">
        <f t="shared" si="10"/>
        <v>51343.3</v>
      </c>
      <c r="O27" s="2">
        <f t="shared" si="11"/>
        <v>37615.599999999999</v>
      </c>
      <c r="P27" s="2">
        <f t="shared" si="11"/>
        <v>51664.800000000003</v>
      </c>
      <c r="Q27" s="2">
        <f t="shared" si="11"/>
        <v>44413.599999999999</v>
      </c>
      <c r="R27" s="2">
        <f t="shared" si="11"/>
        <v>35802.800000000003</v>
      </c>
      <c r="S27" s="2">
        <f t="shared" si="11"/>
        <v>35479.894999999997</v>
      </c>
      <c r="T27" s="5">
        <f t="shared" si="11"/>
        <v>37162.400000000001</v>
      </c>
      <c r="U27" s="6">
        <f t="shared" si="11"/>
        <v>36029.4</v>
      </c>
      <c r="V27" s="5">
        <f t="shared" si="11"/>
        <v>37842.199999999997</v>
      </c>
      <c r="W27" s="2">
        <f t="shared" si="11"/>
        <v>35689.5</v>
      </c>
      <c r="X27" s="2">
        <f t="shared" si="11"/>
        <v>37275.699999999997</v>
      </c>
      <c r="Y27" s="2">
        <f t="shared" si="12"/>
        <v>39541.699999999997</v>
      </c>
      <c r="Z27" s="2">
        <f t="shared" si="12"/>
        <v>39428.400000000001</v>
      </c>
      <c r="AA27" s="2">
        <f t="shared" si="12"/>
        <v>43733.8</v>
      </c>
      <c r="AB27" s="2">
        <f t="shared" si="12"/>
        <v>39315.1</v>
      </c>
      <c r="AC27" s="2">
        <f t="shared" si="12"/>
        <v>38182.1</v>
      </c>
      <c r="AD27" s="2">
        <f t="shared" si="12"/>
        <v>44753.5</v>
      </c>
      <c r="AE27" s="2">
        <f t="shared" si="12"/>
        <v>48152.5</v>
      </c>
      <c r="AF27" s="2">
        <f t="shared" si="12"/>
        <v>35916.1</v>
      </c>
      <c r="AG27" s="2">
        <f t="shared" si="12"/>
        <v>41739.72</v>
      </c>
      <c r="AH27" s="2">
        <f t="shared" si="12"/>
        <v>48152.5</v>
      </c>
      <c r="AI27" s="2">
        <f t="shared" si="13"/>
        <v>75943.5</v>
      </c>
      <c r="AJ27" s="2">
        <f t="shared" si="13"/>
        <v>71317.5</v>
      </c>
      <c r="AK27" s="2">
        <f t="shared" si="13"/>
        <v>72088.5</v>
      </c>
      <c r="AL27" s="2">
        <f t="shared" si="13"/>
        <v>69390</v>
      </c>
      <c r="AM27" s="2">
        <f t="shared" si="13"/>
        <v>71317.5</v>
      </c>
      <c r="AN27" s="2">
        <f t="shared" si="14"/>
        <v>92106</v>
      </c>
      <c r="AO27" s="5">
        <f t="shared" si="14"/>
        <v>75684</v>
      </c>
      <c r="AP27" s="2">
        <f t="shared" si="14"/>
        <v>98294</v>
      </c>
      <c r="AQ27" s="2">
        <f t="shared" si="14"/>
        <v>98770</v>
      </c>
      <c r="AR27" s="2">
        <f t="shared" si="14"/>
        <v>109242</v>
      </c>
      <c r="AS27" s="2">
        <f t="shared" si="14"/>
        <v>114034.12999999999</v>
      </c>
      <c r="AT27" s="2">
        <f t="shared" si="14"/>
        <v>105791</v>
      </c>
      <c r="AU27" s="2">
        <f t="shared" si="14"/>
        <v>140896</v>
      </c>
      <c r="AV27" s="2">
        <f t="shared" si="14"/>
        <v>136017</v>
      </c>
      <c r="AW27" s="2">
        <f t="shared" si="14"/>
        <v>131138</v>
      </c>
      <c r="AX27" s="2">
        <f t="shared" si="15"/>
        <v>130614.39999999999</v>
      </c>
      <c r="AY27" s="2">
        <f t="shared" si="15"/>
        <v>149821</v>
      </c>
      <c r="AZ27" s="2">
        <f t="shared" si="15"/>
        <v>157080</v>
      </c>
      <c r="BA27" s="2">
        <f t="shared" si="15"/>
        <v>146251</v>
      </c>
      <c r="BB27" s="2">
        <f t="shared" si="15"/>
        <v>150178</v>
      </c>
      <c r="BC27" s="2">
        <f t="shared" si="15"/>
        <v>161111.72</v>
      </c>
      <c r="BD27" s="2">
        <f t="shared" si="15"/>
        <v>157199</v>
      </c>
      <c r="BE27" s="2">
        <f t="shared" si="15"/>
        <v>123403</v>
      </c>
      <c r="BF27" s="2">
        <f t="shared" si="15"/>
        <v>136731</v>
      </c>
      <c r="BG27" s="2">
        <f t="shared" si="15"/>
        <v>150425.51999999999</v>
      </c>
      <c r="BH27" s="2">
        <f t="shared" si="15"/>
        <v>148512</v>
      </c>
      <c r="BI27" s="2">
        <f t="shared" si="15"/>
        <v>155381.87</v>
      </c>
      <c r="BJ27" s="19"/>
      <c r="BN27" s="134" t="s">
        <v>124</v>
      </c>
      <c r="BO27" s="92" t="s">
        <v>121</v>
      </c>
      <c r="BP27" s="93">
        <f>(VLOOKUP(BP$16,$BQ$3:$BV$7,2)*4*BP$15*BP$13)/(BP$11*BP$12)</f>
        <v>51976.513815964878</v>
      </c>
      <c r="BQ27" s="93">
        <f t="shared" ref="BQ27:BY27" si="24">(VLOOKUP(BQ$16,$BQ$3:$BV$7,2)*4*BQ$15*BQ$13)/(BQ$11*BQ$12)</f>
        <v>45585.101454646523</v>
      </c>
      <c r="BR27" s="93">
        <f t="shared" si="24"/>
        <v>48085.028403884913</v>
      </c>
      <c r="BS27" s="93">
        <f t="shared" si="24"/>
        <v>38422.323182342974</v>
      </c>
      <c r="BT27" s="93">
        <f t="shared" si="24"/>
        <v>52739.930505494005</v>
      </c>
      <c r="BU27" s="93">
        <f t="shared" si="24"/>
        <v>54027.556861076409</v>
      </c>
      <c r="BV27" s="93">
        <f t="shared" si="24"/>
        <v>63520.062826808746</v>
      </c>
      <c r="BW27" s="93">
        <f t="shared" si="24"/>
        <v>55938.342011095643</v>
      </c>
      <c r="BX27" s="93">
        <f t="shared" si="24"/>
        <v>57492.184844737181</v>
      </c>
      <c r="BY27" s="93">
        <f t="shared" si="24"/>
        <v>59798.737642585555</v>
      </c>
      <c r="BZ27" s="131"/>
    </row>
    <row r="28" spans="1:78" x14ac:dyDescent="0.25">
      <c r="A28" s="1">
        <f t="shared" si="6"/>
        <v>2043</v>
      </c>
      <c r="B28" s="2">
        <f t="shared" si="10"/>
        <v>75721.5</v>
      </c>
      <c r="C28" s="2">
        <f t="shared" si="10"/>
        <v>75721.5</v>
      </c>
      <c r="D28" s="2">
        <f t="shared" si="10"/>
        <v>44170.52</v>
      </c>
      <c r="E28" s="2">
        <f t="shared" si="10"/>
        <v>43026</v>
      </c>
      <c r="F28" s="2">
        <f t="shared" si="10"/>
        <v>51830</v>
      </c>
      <c r="G28" s="2">
        <f t="shared" si="10"/>
        <v>47144</v>
      </c>
      <c r="H28" s="2">
        <f t="shared" si="10"/>
        <v>55238</v>
      </c>
      <c r="I28" s="2">
        <f t="shared" si="10"/>
        <v>47996</v>
      </c>
      <c r="J28" s="2">
        <f t="shared" si="10"/>
        <v>69438</v>
      </c>
      <c r="K28" s="2">
        <f t="shared" si="10"/>
        <v>54102</v>
      </c>
      <c r="L28" s="2">
        <f t="shared" si="10"/>
        <v>45724</v>
      </c>
      <c r="M28" s="2">
        <f t="shared" si="10"/>
        <v>51120</v>
      </c>
      <c r="N28" s="2">
        <f t="shared" si="10"/>
        <v>52114</v>
      </c>
      <c r="O28" s="2">
        <f t="shared" si="11"/>
        <v>37848.000000000007</v>
      </c>
      <c r="P28" s="2">
        <f t="shared" si="11"/>
        <v>51984.000000000007</v>
      </c>
      <c r="Q28" s="2">
        <f t="shared" si="11"/>
        <v>44688.000000000007</v>
      </c>
      <c r="R28" s="2">
        <f t="shared" si="11"/>
        <v>36024.000000000007</v>
      </c>
      <c r="S28" s="2">
        <f t="shared" si="11"/>
        <v>35699.100000000006</v>
      </c>
      <c r="T28" s="5">
        <f t="shared" si="11"/>
        <v>37392.000000000007</v>
      </c>
      <c r="U28" s="6">
        <f t="shared" si="11"/>
        <v>36252.000000000007</v>
      </c>
      <c r="V28" s="5">
        <f t="shared" si="11"/>
        <v>38076.000000000007</v>
      </c>
      <c r="W28" s="2">
        <f t="shared" si="11"/>
        <v>35910.000000000007</v>
      </c>
      <c r="X28" s="2">
        <f t="shared" si="11"/>
        <v>37506.000000000007</v>
      </c>
      <c r="Y28" s="2">
        <f t="shared" si="12"/>
        <v>39786.000000000007</v>
      </c>
      <c r="Z28" s="2">
        <f t="shared" si="12"/>
        <v>39672.000000000007</v>
      </c>
      <c r="AA28" s="2">
        <f t="shared" si="12"/>
        <v>44004.000000000007</v>
      </c>
      <c r="AB28" s="2">
        <f t="shared" si="12"/>
        <v>39558.000000000007</v>
      </c>
      <c r="AC28" s="2">
        <f t="shared" si="12"/>
        <v>38418.000000000007</v>
      </c>
      <c r="AD28" s="2">
        <f t="shared" si="12"/>
        <v>45030.000000000007</v>
      </c>
      <c r="AE28" s="2">
        <f t="shared" si="12"/>
        <v>48450.000000000007</v>
      </c>
      <c r="AF28" s="2">
        <f t="shared" si="12"/>
        <v>36138.000000000007</v>
      </c>
      <c r="AG28" s="2">
        <f t="shared" si="12"/>
        <v>41997.600000000006</v>
      </c>
      <c r="AH28" s="2">
        <f t="shared" si="12"/>
        <v>48450.000000000007</v>
      </c>
      <c r="AI28" s="2">
        <f t="shared" si="13"/>
        <v>76830</v>
      </c>
      <c r="AJ28" s="2">
        <f t="shared" si="13"/>
        <v>72150</v>
      </c>
      <c r="AK28" s="2">
        <f t="shared" si="13"/>
        <v>72930</v>
      </c>
      <c r="AL28" s="2">
        <f t="shared" si="13"/>
        <v>70200</v>
      </c>
      <c r="AM28" s="2">
        <f t="shared" si="13"/>
        <v>72150</v>
      </c>
      <c r="AN28" s="2">
        <f t="shared" si="14"/>
        <v>92880</v>
      </c>
      <c r="AO28" s="5">
        <f t="shared" si="14"/>
        <v>76320</v>
      </c>
      <c r="AP28" s="2">
        <f t="shared" si="14"/>
        <v>99120</v>
      </c>
      <c r="AQ28" s="2">
        <f t="shared" si="14"/>
        <v>99600</v>
      </c>
      <c r="AR28" s="2">
        <f t="shared" si="14"/>
        <v>110160</v>
      </c>
      <c r="AS28" s="2">
        <f t="shared" si="14"/>
        <v>114992.4</v>
      </c>
      <c r="AT28" s="2">
        <f t="shared" si="14"/>
        <v>106680</v>
      </c>
      <c r="AU28" s="2">
        <f t="shared" si="14"/>
        <v>142080</v>
      </c>
      <c r="AV28" s="2">
        <f t="shared" si="14"/>
        <v>137160</v>
      </c>
      <c r="AW28" s="2">
        <f t="shared" si="14"/>
        <v>132240</v>
      </c>
      <c r="AX28" s="2">
        <f t="shared" si="15"/>
        <v>131712</v>
      </c>
      <c r="AY28" s="2">
        <f t="shared" si="15"/>
        <v>151080</v>
      </c>
      <c r="AZ28" s="2">
        <f t="shared" si="15"/>
        <v>158400</v>
      </c>
      <c r="BA28" s="2">
        <f t="shared" si="15"/>
        <v>147480</v>
      </c>
      <c r="BB28" s="2">
        <f t="shared" si="15"/>
        <v>151440</v>
      </c>
      <c r="BC28" s="2">
        <f t="shared" si="15"/>
        <v>162465.60000000001</v>
      </c>
      <c r="BD28" s="2">
        <f t="shared" si="15"/>
        <v>158520</v>
      </c>
      <c r="BE28" s="2">
        <f t="shared" si="15"/>
        <v>124440</v>
      </c>
      <c r="BF28" s="2">
        <f t="shared" si="15"/>
        <v>137880</v>
      </c>
      <c r="BG28" s="2">
        <f t="shared" si="15"/>
        <v>151689.60000000001</v>
      </c>
      <c r="BH28" s="2">
        <f t="shared" si="15"/>
        <v>149760</v>
      </c>
      <c r="BI28" s="2">
        <f t="shared" si="15"/>
        <v>156687.6</v>
      </c>
      <c r="BJ28" s="19"/>
      <c r="BN28" s="134"/>
      <c r="BO28" s="92" t="s">
        <v>24</v>
      </c>
      <c r="BP28" s="93">
        <f>(VLOOKUP(BP$16,$BQ$3:$BV$7,3)*4*BP$15*BP$13)/(BP$11*BP$12)</f>
        <v>84377.457493449489</v>
      </c>
      <c r="BQ28" s="93">
        <f t="shared" ref="BQ28:BY28" si="25">(VLOOKUP(BQ$16,$BQ$3:$BV$7,3)*4*BQ$15*BQ$13)/(BQ$11*BQ$12)</f>
        <v>72824.979153154825</v>
      </c>
      <c r="BR28" s="93">
        <f t="shared" si="25"/>
        <v>76818.764889133221</v>
      </c>
      <c r="BS28" s="93">
        <f t="shared" si="25"/>
        <v>61382.004108377187</v>
      </c>
      <c r="BT28" s="93">
        <f t="shared" si="25"/>
        <v>84255.25483194775</v>
      </c>
      <c r="BU28" s="93">
        <f t="shared" si="25"/>
        <v>89031.326095013239</v>
      </c>
      <c r="BV28" s="93">
        <f t="shared" si="25"/>
        <v>103116.98510845577</v>
      </c>
      <c r="BW28" s="93">
        <f t="shared" si="25"/>
        <v>92180.084722509724</v>
      </c>
      <c r="BX28" s="93">
        <f t="shared" si="25"/>
        <v>94740.642631468334</v>
      </c>
      <c r="BY28" s="93">
        <f t="shared" si="25"/>
        <v>98541.581749049423</v>
      </c>
      <c r="BZ28" s="131"/>
    </row>
    <row r="29" spans="1:78" x14ac:dyDescent="0.25">
      <c r="A29" s="1">
        <f t="shared" si="6"/>
        <v>2044</v>
      </c>
      <c r="B29" s="2">
        <f t="shared" ref="B29:N38" si="26">(($A29-$A$8)*$BM$3+1)*B$8</f>
        <v>76841.324999999997</v>
      </c>
      <c r="C29" s="2">
        <f t="shared" si="26"/>
        <v>76841.324999999997</v>
      </c>
      <c r="D29" s="2">
        <f t="shared" si="26"/>
        <v>44823.745999999999</v>
      </c>
      <c r="E29" s="2">
        <f t="shared" si="26"/>
        <v>43662.3</v>
      </c>
      <c r="F29" s="2">
        <f t="shared" si="26"/>
        <v>52596.5</v>
      </c>
      <c r="G29" s="2">
        <f t="shared" si="26"/>
        <v>47841.200000000004</v>
      </c>
      <c r="H29" s="2">
        <f t="shared" si="26"/>
        <v>56054.9</v>
      </c>
      <c r="I29" s="2">
        <f t="shared" si="26"/>
        <v>48705.8</v>
      </c>
      <c r="J29" s="2">
        <f t="shared" si="26"/>
        <v>70464.900000000009</v>
      </c>
      <c r="K29" s="2">
        <f t="shared" si="26"/>
        <v>54902.100000000006</v>
      </c>
      <c r="L29" s="2">
        <f t="shared" si="26"/>
        <v>46400.200000000004</v>
      </c>
      <c r="M29" s="2">
        <f t="shared" si="26"/>
        <v>51876</v>
      </c>
      <c r="N29" s="2">
        <f t="shared" si="26"/>
        <v>52884.700000000004</v>
      </c>
      <c r="O29" s="2">
        <f t="shared" ref="O29:X38" si="27">(($A29-$A$8)*$BM$4+1)*O$8</f>
        <v>38080.400000000001</v>
      </c>
      <c r="P29" s="2">
        <f t="shared" si="27"/>
        <v>52303.200000000004</v>
      </c>
      <c r="Q29" s="2">
        <f t="shared" si="27"/>
        <v>44962.400000000001</v>
      </c>
      <c r="R29" s="2">
        <f t="shared" si="27"/>
        <v>36245.199999999997</v>
      </c>
      <c r="S29" s="2">
        <f t="shared" si="27"/>
        <v>35918.305</v>
      </c>
      <c r="T29" s="5">
        <f t="shared" si="27"/>
        <v>37621.599999999999</v>
      </c>
      <c r="U29" s="6">
        <f t="shared" si="27"/>
        <v>36474.6</v>
      </c>
      <c r="V29" s="5">
        <f t="shared" si="27"/>
        <v>38309.800000000003</v>
      </c>
      <c r="W29" s="2">
        <f t="shared" si="27"/>
        <v>36130.5</v>
      </c>
      <c r="X29" s="2">
        <f t="shared" si="27"/>
        <v>37736.300000000003</v>
      </c>
      <c r="Y29" s="2">
        <f t="shared" ref="Y29:AH38" si="28">(($A29-$A$8)*$BM$4+1)*Y$8</f>
        <v>40030.300000000003</v>
      </c>
      <c r="Z29" s="2">
        <f t="shared" si="28"/>
        <v>39915.599999999999</v>
      </c>
      <c r="AA29" s="2">
        <f t="shared" si="28"/>
        <v>44274.200000000004</v>
      </c>
      <c r="AB29" s="2">
        <f t="shared" si="28"/>
        <v>39800.9</v>
      </c>
      <c r="AC29" s="2">
        <f t="shared" si="28"/>
        <v>38653.9</v>
      </c>
      <c r="AD29" s="2">
        <f t="shared" si="28"/>
        <v>45306.5</v>
      </c>
      <c r="AE29" s="2">
        <f t="shared" si="28"/>
        <v>48747.5</v>
      </c>
      <c r="AF29" s="2">
        <f t="shared" si="28"/>
        <v>36359.9</v>
      </c>
      <c r="AG29" s="2">
        <f t="shared" si="28"/>
        <v>42255.48</v>
      </c>
      <c r="AH29" s="2">
        <f t="shared" si="28"/>
        <v>48747.5</v>
      </c>
      <c r="AI29" s="2">
        <f t="shared" ref="AI29:AM38" si="29">(($A29-$A$8)*$BM$5+1)*AI$8</f>
        <v>77716.5</v>
      </c>
      <c r="AJ29" s="2">
        <f t="shared" si="29"/>
        <v>72982.5</v>
      </c>
      <c r="AK29" s="2">
        <f t="shared" si="29"/>
        <v>73771.5</v>
      </c>
      <c r="AL29" s="2">
        <f t="shared" si="29"/>
        <v>71010</v>
      </c>
      <c r="AM29" s="2">
        <f t="shared" si="29"/>
        <v>72982.5</v>
      </c>
      <c r="AN29" s="2">
        <f t="shared" ref="AN29:AW38" si="30">(($A29-$A$8)*$BM$6+1)*AN$8</f>
        <v>93654</v>
      </c>
      <c r="AO29" s="5">
        <f t="shared" si="30"/>
        <v>76956</v>
      </c>
      <c r="AP29" s="2">
        <f t="shared" si="30"/>
        <v>99946</v>
      </c>
      <c r="AQ29" s="2">
        <f t="shared" si="30"/>
        <v>100430</v>
      </c>
      <c r="AR29" s="2">
        <f t="shared" si="30"/>
        <v>111078</v>
      </c>
      <c r="AS29" s="2">
        <f t="shared" si="30"/>
        <v>115950.67</v>
      </c>
      <c r="AT29" s="2">
        <f t="shared" si="30"/>
        <v>107569</v>
      </c>
      <c r="AU29" s="2">
        <f t="shared" si="30"/>
        <v>143264</v>
      </c>
      <c r="AV29" s="2">
        <f t="shared" si="30"/>
        <v>138303</v>
      </c>
      <c r="AW29" s="2">
        <f t="shared" si="30"/>
        <v>133342</v>
      </c>
      <c r="AX29" s="2">
        <f t="shared" ref="AX29:BI38" si="31">(($A29-$A$8)*$BM$6+1)*AX$8</f>
        <v>132809.60000000001</v>
      </c>
      <c r="AY29" s="2">
        <f t="shared" si="31"/>
        <v>152339</v>
      </c>
      <c r="AZ29" s="2">
        <f t="shared" si="31"/>
        <v>159720</v>
      </c>
      <c r="BA29" s="2">
        <f t="shared" si="31"/>
        <v>148709</v>
      </c>
      <c r="BB29" s="2">
        <f t="shared" si="31"/>
        <v>152702</v>
      </c>
      <c r="BC29" s="2">
        <f t="shared" si="31"/>
        <v>163819.47999999998</v>
      </c>
      <c r="BD29" s="2">
        <f t="shared" si="31"/>
        <v>159841</v>
      </c>
      <c r="BE29" s="2">
        <f t="shared" si="31"/>
        <v>125477</v>
      </c>
      <c r="BF29" s="2">
        <f t="shared" si="31"/>
        <v>139029</v>
      </c>
      <c r="BG29" s="2">
        <f t="shared" si="31"/>
        <v>152953.68</v>
      </c>
      <c r="BH29" s="2">
        <f t="shared" si="31"/>
        <v>151008</v>
      </c>
      <c r="BI29" s="2">
        <f t="shared" si="31"/>
        <v>157993.32999999999</v>
      </c>
      <c r="BJ29" s="19"/>
      <c r="BN29" s="134"/>
      <c r="BO29" s="92" t="s">
        <v>84</v>
      </c>
      <c r="BP29" s="93">
        <f>(VLOOKUP(BP$16,$BQ$3:$BV$7,4)*4*BP$15*BP$13)/(BP$11*BP$12)</f>
        <v>114078.3225311437</v>
      </c>
      <c r="BQ29" s="93">
        <f t="shared" ref="BQ29:BY29" si="32">(VLOOKUP(BQ$16,$BQ$3:$BV$7,4)*4*BQ$15*BQ$13)/(BQ$11*BQ$12)</f>
        <v>97285.277494672468</v>
      </c>
      <c r="BR29" s="93">
        <f t="shared" si="32"/>
        <v>102620.48744731538</v>
      </c>
      <c r="BS29" s="93">
        <f t="shared" si="32"/>
        <v>81998.8604501222</v>
      </c>
      <c r="BT29" s="93">
        <f t="shared" si="32"/>
        <v>112554.72973733477</v>
      </c>
      <c r="BU29" s="93">
        <f t="shared" si="32"/>
        <v>124035.09532895006</v>
      </c>
      <c r="BV29" s="93">
        <f t="shared" si="32"/>
        <v>139414.16386663218</v>
      </c>
      <c r="BW29" s="93">
        <f t="shared" si="32"/>
        <v>128421.8274339238</v>
      </c>
      <c r="BX29" s="93">
        <f t="shared" si="32"/>
        <v>131989.10041819946</v>
      </c>
      <c r="BY29" s="93">
        <f t="shared" si="32"/>
        <v>137284.42585551331</v>
      </c>
      <c r="BZ29" s="131"/>
    </row>
    <row r="30" spans="1:78" x14ac:dyDescent="0.25">
      <c r="A30" s="1">
        <f t="shared" si="6"/>
        <v>2045</v>
      </c>
      <c r="B30" s="2">
        <f t="shared" si="26"/>
        <v>77961.149999999994</v>
      </c>
      <c r="C30" s="2">
        <f t="shared" si="26"/>
        <v>77961.149999999994</v>
      </c>
      <c r="D30" s="2">
        <f t="shared" si="26"/>
        <v>45476.972000000002</v>
      </c>
      <c r="E30" s="2">
        <f t="shared" si="26"/>
        <v>44298.6</v>
      </c>
      <c r="F30" s="2">
        <f t="shared" si="26"/>
        <v>53363</v>
      </c>
      <c r="G30" s="2">
        <f t="shared" si="26"/>
        <v>48538.400000000001</v>
      </c>
      <c r="H30" s="2">
        <f t="shared" si="26"/>
        <v>56871.799999999996</v>
      </c>
      <c r="I30" s="2">
        <f t="shared" si="26"/>
        <v>49415.6</v>
      </c>
      <c r="J30" s="2">
        <f t="shared" si="26"/>
        <v>71491.8</v>
      </c>
      <c r="K30" s="2">
        <f t="shared" si="26"/>
        <v>55702.2</v>
      </c>
      <c r="L30" s="2">
        <f t="shared" si="26"/>
        <v>47076.4</v>
      </c>
      <c r="M30" s="2">
        <f t="shared" si="26"/>
        <v>52632</v>
      </c>
      <c r="N30" s="2">
        <f t="shared" si="26"/>
        <v>53655.4</v>
      </c>
      <c r="O30" s="2">
        <f t="shared" si="27"/>
        <v>38312.799999999996</v>
      </c>
      <c r="P30" s="2">
        <f t="shared" si="27"/>
        <v>52622.399999999994</v>
      </c>
      <c r="Q30" s="2">
        <f t="shared" si="27"/>
        <v>45236.799999999996</v>
      </c>
      <c r="R30" s="2">
        <f t="shared" si="27"/>
        <v>36466.399999999994</v>
      </c>
      <c r="S30" s="2">
        <f t="shared" si="27"/>
        <v>36137.509999999995</v>
      </c>
      <c r="T30" s="5">
        <f t="shared" si="27"/>
        <v>37851.199999999997</v>
      </c>
      <c r="U30" s="6">
        <f t="shared" si="27"/>
        <v>36697.199999999997</v>
      </c>
      <c r="V30" s="5">
        <f t="shared" si="27"/>
        <v>38543.599999999999</v>
      </c>
      <c r="W30" s="2">
        <f t="shared" si="27"/>
        <v>36351</v>
      </c>
      <c r="X30" s="2">
        <f t="shared" si="27"/>
        <v>37966.6</v>
      </c>
      <c r="Y30" s="2">
        <f t="shared" si="28"/>
        <v>40274.6</v>
      </c>
      <c r="Z30" s="2">
        <f t="shared" si="28"/>
        <v>40159.199999999997</v>
      </c>
      <c r="AA30" s="2">
        <f t="shared" si="28"/>
        <v>44544.399999999994</v>
      </c>
      <c r="AB30" s="2">
        <f t="shared" si="28"/>
        <v>40043.799999999996</v>
      </c>
      <c r="AC30" s="2">
        <f t="shared" si="28"/>
        <v>38889.799999999996</v>
      </c>
      <c r="AD30" s="2">
        <f t="shared" si="28"/>
        <v>45583</v>
      </c>
      <c r="AE30" s="2">
        <f t="shared" si="28"/>
        <v>49045</v>
      </c>
      <c r="AF30" s="2">
        <f t="shared" si="28"/>
        <v>36581.799999999996</v>
      </c>
      <c r="AG30" s="2">
        <f t="shared" si="28"/>
        <v>42513.359999999993</v>
      </c>
      <c r="AH30" s="2">
        <f t="shared" si="28"/>
        <v>49045</v>
      </c>
      <c r="AI30" s="2">
        <f t="shared" si="29"/>
        <v>78603</v>
      </c>
      <c r="AJ30" s="2">
        <f t="shared" si="29"/>
        <v>73815</v>
      </c>
      <c r="AK30" s="2">
        <f t="shared" si="29"/>
        <v>74613</v>
      </c>
      <c r="AL30" s="2">
        <f t="shared" si="29"/>
        <v>71820</v>
      </c>
      <c r="AM30" s="2">
        <f t="shared" si="29"/>
        <v>73815</v>
      </c>
      <c r="AN30" s="2">
        <f t="shared" si="30"/>
        <v>94428</v>
      </c>
      <c r="AO30" s="5">
        <f t="shared" si="30"/>
        <v>77592</v>
      </c>
      <c r="AP30" s="2">
        <f t="shared" si="30"/>
        <v>100772</v>
      </c>
      <c r="AQ30" s="2">
        <f t="shared" si="30"/>
        <v>101260</v>
      </c>
      <c r="AR30" s="2">
        <f t="shared" si="30"/>
        <v>111996</v>
      </c>
      <c r="AS30" s="2">
        <f t="shared" si="30"/>
        <v>116908.94</v>
      </c>
      <c r="AT30" s="2">
        <f t="shared" si="30"/>
        <v>108458</v>
      </c>
      <c r="AU30" s="2">
        <f t="shared" si="30"/>
        <v>144448</v>
      </c>
      <c r="AV30" s="2">
        <f t="shared" si="30"/>
        <v>139446</v>
      </c>
      <c r="AW30" s="2">
        <f t="shared" si="30"/>
        <v>134444</v>
      </c>
      <c r="AX30" s="2">
        <f t="shared" si="31"/>
        <v>133907.19999999998</v>
      </c>
      <c r="AY30" s="2">
        <f t="shared" si="31"/>
        <v>153598</v>
      </c>
      <c r="AZ30" s="2">
        <f t="shared" si="31"/>
        <v>161040</v>
      </c>
      <c r="BA30" s="2">
        <f t="shared" si="31"/>
        <v>149938</v>
      </c>
      <c r="BB30" s="2">
        <f t="shared" si="31"/>
        <v>153964</v>
      </c>
      <c r="BC30" s="2">
        <f t="shared" si="31"/>
        <v>165173.35999999999</v>
      </c>
      <c r="BD30" s="2">
        <f t="shared" si="31"/>
        <v>161162</v>
      </c>
      <c r="BE30" s="2">
        <f t="shared" si="31"/>
        <v>126514</v>
      </c>
      <c r="BF30" s="2">
        <f t="shared" si="31"/>
        <v>140178</v>
      </c>
      <c r="BG30" s="2">
        <f t="shared" si="31"/>
        <v>154217.76</v>
      </c>
      <c r="BH30" s="2">
        <f t="shared" si="31"/>
        <v>152256</v>
      </c>
      <c r="BI30" s="2">
        <f t="shared" si="31"/>
        <v>159299.06</v>
      </c>
      <c r="BJ30" s="19"/>
      <c r="BN30" s="134"/>
      <c r="BO30" s="92" t="s">
        <v>87</v>
      </c>
      <c r="BP30" s="93">
        <f>(VLOOKUP(BP$16,$BQ$3:$BV$7,5)*4*BP$15*BP$13)/(BP$11*BP$12)</f>
        <v>140404.08926909996</v>
      </c>
      <c r="BQ30" s="93">
        <f t="shared" ref="BQ30:BY30" si="33">(VLOOKUP(BQ$16,$BQ$3:$BV$7,5)*4*BQ$15*BQ$13)/(BQ$11*BQ$12)</f>
        <v>117298.24886500509</v>
      </c>
      <c r="BR30" s="93">
        <f t="shared" si="33"/>
        <v>123730.98772219168</v>
      </c>
      <c r="BS30" s="93">
        <f t="shared" si="33"/>
        <v>98867.197457004484</v>
      </c>
      <c r="BT30" s="93">
        <f t="shared" si="33"/>
        <v>135708.84556901507</v>
      </c>
      <c r="BU30" s="93">
        <f t="shared" si="33"/>
        <v>154473.15553237341</v>
      </c>
      <c r="BV30" s="93">
        <f t="shared" si="33"/>
        <v>171586.66322047039</v>
      </c>
      <c r="BW30" s="93">
        <f t="shared" si="33"/>
        <v>159936.38631341432</v>
      </c>
      <c r="BX30" s="93">
        <f t="shared" si="33"/>
        <v>164379.06371100916</v>
      </c>
      <c r="BY30" s="93">
        <f t="shared" si="33"/>
        <v>170973.85551330799</v>
      </c>
      <c r="BZ30" s="131"/>
    </row>
    <row r="31" spans="1:78" ht="15" customHeight="1" thickBot="1" x14ac:dyDescent="0.3">
      <c r="A31" s="1">
        <f t="shared" si="6"/>
        <v>2046</v>
      </c>
      <c r="B31" s="2">
        <f t="shared" si="26"/>
        <v>79080.975000000006</v>
      </c>
      <c r="C31" s="2">
        <f t="shared" si="26"/>
        <v>79080.975000000006</v>
      </c>
      <c r="D31" s="2">
        <f t="shared" si="26"/>
        <v>46130.198000000004</v>
      </c>
      <c r="E31" s="2">
        <f t="shared" si="26"/>
        <v>44934.9</v>
      </c>
      <c r="F31" s="2">
        <f t="shared" si="26"/>
        <v>54129.5</v>
      </c>
      <c r="G31" s="2">
        <f t="shared" si="26"/>
        <v>49235.600000000006</v>
      </c>
      <c r="H31" s="2">
        <f t="shared" si="26"/>
        <v>57688.700000000004</v>
      </c>
      <c r="I31" s="2">
        <f t="shared" si="26"/>
        <v>50125.4</v>
      </c>
      <c r="J31" s="2">
        <f t="shared" si="26"/>
        <v>72518.700000000012</v>
      </c>
      <c r="K31" s="2">
        <f t="shared" si="26"/>
        <v>56502.3</v>
      </c>
      <c r="L31" s="2">
        <f t="shared" si="26"/>
        <v>47752.600000000006</v>
      </c>
      <c r="M31" s="2">
        <f t="shared" si="26"/>
        <v>53388</v>
      </c>
      <c r="N31" s="2">
        <f t="shared" si="26"/>
        <v>54426.100000000006</v>
      </c>
      <c r="O31" s="2">
        <f t="shared" si="27"/>
        <v>38545.200000000004</v>
      </c>
      <c r="P31" s="2">
        <f t="shared" si="27"/>
        <v>52941.599999999999</v>
      </c>
      <c r="Q31" s="2">
        <f t="shared" si="27"/>
        <v>45511.200000000004</v>
      </c>
      <c r="R31" s="2">
        <f t="shared" si="27"/>
        <v>36687.599999999999</v>
      </c>
      <c r="S31" s="2">
        <f t="shared" si="27"/>
        <v>36356.715000000004</v>
      </c>
      <c r="T31" s="5">
        <f t="shared" si="27"/>
        <v>38080.800000000003</v>
      </c>
      <c r="U31" s="6">
        <f t="shared" si="27"/>
        <v>36919.800000000003</v>
      </c>
      <c r="V31" s="5">
        <f t="shared" si="27"/>
        <v>38777.4</v>
      </c>
      <c r="W31" s="2">
        <f t="shared" si="27"/>
        <v>36571.5</v>
      </c>
      <c r="X31" s="2">
        <f t="shared" si="27"/>
        <v>38196.9</v>
      </c>
      <c r="Y31" s="2">
        <f t="shared" si="28"/>
        <v>40518.9</v>
      </c>
      <c r="Z31" s="2">
        <f t="shared" si="28"/>
        <v>40402.800000000003</v>
      </c>
      <c r="AA31" s="2">
        <f t="shared" si="28"/>
        <v>44814.6</v>
      </c>
      <c r="AB31" s="2">
        <f t="shared" si="28"/>
        <v>40286.700000000004</v>
      </c>
      <c r="AC31" s="2">
        <f t="shared" si="28"/>
        <v>39125.700000000004</v>
      </c>
      <c r="AD31" s="2">
        <f t="shared" si="28"/>
        <v>45859.5</v>
      </c>
      <c r="AE31" s="2">
        <f t="shared" si="28"/>
        <v>49342.5</v>
      </c>
      <c r="AF31" s="2">
        <f t="shared" si="28"/>
        <v>36803.700000000004</v>
      </c>
      <c r="AG31" s="2">
        <f t="shared" si="28"/>
        <v>42771.24</v>
      </c>
      <c r="AH31" s="2">
        <f t="shared" si="28"/>
        <v>49342.5</v>
      </c>
      <c r="AI31" s="2">
        <f t="shared" si="29"/>
        <v>79489.5</v>
      </c>
      <c r="AJ31" s="2">
        <f t="shared" si="29"/>
        <v>74647.5</v>
      </c>
      <c r="AK31" s="2">
        <f t="shared" si="29"/>
        <v>75454.5</v>
      </c>
      <c r="AL31" s="2">
        <f t="shared" si="29"/>
        <v>72630</v>
      </c>
      <c r="AM31" s="2">
        <f t="shared" si="29"/>
        <v>74647.5</v>
      </c>
      <c r="AN31" s="2">
        <f t="shared" si="30"/>
        <v>95202</v>
      </c>
      <c r="AO31" s="5">
        <f t="shared" si="30"/>
        <v>78228</v>
      </c>
      <c r="AP31" s="2">
        <f t="shared" si="30"/>
        <v>101598</v>
      </c>
      <c r="AQ31" s="2">
        <f t="shared" si="30"/>
        <v>102090</v>
      </c>
      <c r="AR31" s="2">
        <f t="shared" si="30"/>
        <v>112914</v>
      </c>
      <c r="AS31" s="2">
        <f t="shared" si="30"/>
        <v>117867.20999999999</v>
      </c>
      <c r="AT31" s="2">
        <f t="shared" si="30"/>
        <v>109347</v>
      </c>
      <c r="AU31" s="2">
        <f t="shared" si="30"/>
        <v>145632</v>
      </c>
      <c r="AV31" s="2">
        <f t="shared" si="30"/>
        <v>140589</v>
      </c>
      <c r="AW31" s="2">
        <f t="shared" si="30"/>
        <v>135546</v>
      </c>
      <c r="AX31" s="2">
        <f t="shared" si="31"/>
        <v>135004.79999999999</v>
      </c>
      <c r="AY31" s="2">
        <f t="shared" si="31"/>
        <v>154857</v>
      </c>
      <c r="AZ31" s="2">
        <f t="shared" si="31"/>
        <v>162360</v>
      </c>
      <c r="BA31" s="2">
        <f t="shared" si="31"/>
        <v>151167</v>
      </c>
      <c r="BB31" s="2">
        <f t="shared" si="31"/>
        <v>155226</v>
      </c>
      <c r="BC31" s="2">
        <f t="shared" si="31"/>
        <v>166527.24</v>
      </c>
      <c r="BD31" s="2">
        <f t="shared" si="31"/>
        <v>162483</v>
      </c>
      <c r="BE31" s="2">
        <f t="shared" si="31"/>
        <v>127551</v>
      </c>
      <c r="BF31" s="2">
        <f t="shared" si="31"/>
        <v>141327</v>
      </c>
      <c r="BG31" s="2">
        <f t="shared" si="31"/>
        <v>155481.84</v>
      </c>
      <c r="BH31" s="2">
        <f t="shared" si="31"/>
        <v>153504</v>
      </c>
      <c r="BI31" s="2">
        <f t="shared" si="31"/>
        <v>160604.79</v>
      </c>
      <c r="BJ31" s="19"/>
      <c r="BN31" s="134"/>
      <c r="BO31" s="92" t="s">
        <v>92</v>
      </c>
      <c r="BP31" s="93">
        <f>(VLOOKUP(BP$16,$BQ$3:$BV$7,6)*4*BP$15*BP$13)/(BP$11*BP$12)</f>
        <v>162004.718387423</v>
      </c>
      <c r="BQ31" s="93">
        <f t="shared" ref="BQ31:BY31" si="34">(VLOOKUP(BQ$16,$BQ$3:$BV$7,6)*4*BQ$15*BQ$13)/(BQ$11*BQ$12)</f>
        <v>133419.80913555081</v>
      </c>
      <c r="BR31" s="93">
        <f t="shared" si="34"/>
        <v>140736.66849917537</v>
      </c>
      <c r="BS31" s="93">
        <f t="shared" si="34"/>
        <v>112455.58004588187</v>
      </c>
      <c r="BT31" s="93">
        <f t="shared" si="34"/>
        <v>154360.77221120195</v>
      </c>
      <c r="BU31" s="93">
        <f t="shared" si="34"/>
        <v>178823.60369511205</v>
      </c>
      <c r="BV31" s="93">
        <f t="shared" si="34"/>
        <v>197984.61140823504</v>
      </c>
      <c r="BW31" s="93">
        <f t="shared" si="34"/>
        <v>185148.03341700672</v>
      </c>
      <c r="BX31" s="93">
        <f t="shared" si="34"/>
        <v>190291.03434525689</v>
      </c>
      <c r="BY31" s="93">
        <f t="shared" si="34"/>
        <v>197925.39923954374</v>
      </c>
      <c r="BZ31" s="132"/>
    </row>
    <row r="32" spans="1:78" x14ac:dyDescent="0.25">
      <c r="A32" s="1">
        <f t="shared" si="6"/>
        <v>2047</v>
      </c>
      <c r="B32" s="2">
        <f t="shared" si="26"/>
        <v>80200.800000000003</v>
      </c>
      <c r="C32" s="2">
        <f t="shared" si="26"/>
        <v>80200.800000000003</v>
      </c>
      <c r="D32" s="2">
        <f t="shared" si="26"/>
        <v>46783.423999999999</v>
      </c>
      <c r="E32" s="2">
        <f t="shared" si="26"/>
        <v>45571.199999999997</v>
      </c>
      <c r="F32" s="2">
        <f t="shared" si="26"/>
        <v>54896</v>
      </c>
      <c r="G32" s="2">
        <f t="shared" si="26"/>
        <v>49932.800000000003</v>
      </c>
      <c r="H32" s="2">
        <f t="shared" si="26"/>
        <v>58505.599999999999</v>
      </c>
      <c r="I32" s="2">
        <f t="shared" si="26"/>
        <v>50835.199999999997</v>
      </c>
      <c r="J32" s="2">
        <f t="shared" si="26"/>
        <v>73545.600000000006</v>
      </c>
      <c r="K32" s="2">
        <f t="shared" si="26"/>
        <v>57302.400000000001</v>
      </c>
      <c r="L32" s="2">
        <f t="shared" si="26"/>
        <v>48428.800000000003</v>
      </c>
      <c r="M32" s="2">
        <f t="shared" si="26"/>
        <v>54144</v>
      </c>
      <c r="N32" s="2">
        <f t="shared" si="26"/>
        <v>55196.800000000003</v>
      </c>
      <c r="O32" s="2">
        <f t="shared" si="27"/>
        <v>38777.599999999999</v>
      </c>
      <c r="P32" s="2">
        <f t="shared" si="27"/>
        <v>53260.799999999996</v>
      </c>
      <c r="Q32" s="2">
        <f t="shared" si="27"/>
        <v>45785.599999999999</v>
      </c>
      <c r="R32" s="2">
        <f t="shared" si="27"/>
        <v>36908.799999999996</v>
      </c>
      <c r="S32" s="2">
        <f t="shared" si="27"/>
        <v>36575.919999999998</v>
      </c>
      <c r="T32" s="5">
        <f t="shared" si="27"/>
        <v>38310.399999999994</v>
      </c>
      <c r="U32" s="6">
        <f t="shared" si="27"/>
        <v>37142.399999999994</v>
      </c>
      <c r="V32" s="5">
        <f t="shared" si="27"/>
        <v>39011.199999999997</v>
      </c>
      <c r="W32" s="2">
        <f t="shared" si="27"/>
        <v>36792</v>
      </c>
      <c r="X32" s="2">
        <f t="shared" si="27"/>
        <v>38427.199999999997</v>
      </c>
      <c r="Y32" s="2">
        <f t="shared" si="28"/>
        <v>40763.199999999997</v>
      </c>
      <c r="Z32" s="2">
        <f t="shared" si="28"/>
        <v>40646.399999999994</v>
      </c>
      <c r="AA32" s="2">
        <f t="shared" si="28"/>
        <v>45084.799999999996</v>
      </c>
      <c r="AB32" s="2">
        <f t="shared" si="28"/>
        <v>40529.599999999999</v>
      </c>
      <c r="AC32" s="2">
        <f t="shared" si="28"/>
        <v>39361.599999999999</v>
      </c>
      <c r="AD32" s="2">
        <f t="shared" si="28"/>
        <v>46136</v>
      </c>
      <c r="AE32" s="2">
        <f t="shared" si="28"/>
        <v>49640</v>
      </c>
      <c r="AF32" s="2">
        <f t="shared" si="28"/>
        <v>37025.599999999999</v>
      </c>
      <c r="AG32" s="2">
        <f t="shared" si="28"/>
        <v>43029.119999999995</v>
      </c>
      <c r="AH32" s="2">
        <f t="shared" si="28"/>
        <v>49640</v>
      </c>
      <c r="AI32" s="2">
        <f t="shared" si="29"/>
        <v>80375.999999999985</v>
      </c>
      <c r="AJ32" s="2">
        <f t="shared" si="29"/>
        <v>75480</v>
      </c>
      <c r="AK32" s="2">
        <f t="shared" si="29"/>
        <v>76296</v>
      </c>
      <c r="AL32" s="2">
        <f t="shared" si="29"/>
        <v>73440</v>
      </c>
      <c r="AM32" s="2">
        <f t="shared" si="29"/>
        <v>75480</v>
      </c>
      <c r="AN32" s="2">
        <f t="shared" si="30"/>
        <v>95976</v>
      </c>
      <c r="AO32" s="5">
        <f t="shared" si="30"/>
        <v>78864</v>
      </c>
      <c r="AP32" s="2">
        <f t="shared" si="30"/>
        <v>102424</v>
      </c>
      <c r="AQ32" s="2">
        <f t="shared" si="30"/>
        <v>102920</v>
      </c>
      <c r="AR32" s="2">
        <f t="shared" si="30"/>
        <v>113832</v>
      </c>
      <c r="AS32" s="2">
        <f t="shared" si="30"/>
        <v>118825.48</v>
      </c>
      <c r="AT32" s="2">
        <f t="shared" si="30"/>
        <v>110236</v>
      </c>
      <c r="AU32" s="2">
        <f t="shared" si="30"/>
        <v>146816</v>
      </c>
      <c r="AV32" s="2">
        <f t="shared" si="30"/>
        <v>141732</v>
      </c>
      <c r="AW32" s="2">
        <f t="shared" si="30"/>
        <v>136648</v>
      </c>
      <c r="AX32" s="2">
        <f t="shared" si="31"/>
        <v>136102.39999999999</v>
      </c>
      <c r="AY32" s="2">
        <f t="shared" si="31"/>
        <v>156116</v>
      </c>
      <c r="AZ32" s="2">
        <f t="shared" si="31"/>
        <v>163680</v>
      </c>
      <c r="BA32" s="2">
        <f t="shared" si="31"/>
        <v>152396</v>
      </c>
      <c r="BB32" s="2">
        <f t="shared" si="31"/>
        <v>156488</v>
      </c>
      <c r="BC32" s="2">
        <f t="shared" si="31"/>
        <v>167881.12</v>
      </c>
      <c r="BD32" s="2">
        <f t="shared" si="31"/>
        <v>163804</v>
      </c>
      <c r="BE32" s="2">
        <f t="shared" si="31"/>
        <v>128588</v>
      </c>
      <c r="BF32" s="2">
        <f t="shared" si="31"/>
        <v>142476</v>
      </c>
      <c r="BG32" s="2">
        <f t="shared" si="31"/>
        <v>156745.92000000001</v>
      </c>
      <c r="BH32" s="2">
        <f t="shared" si="31"/>
        <v>154752</v>
      </c>
      <c r="BI32" s="2">
        <f t="shared" si="31"/>
        <v>161910.51999999999</v>
      </c>
      <c r="BJ32" s="19"/>
    </row>
    <row r="33" spans="1:62" x14ac:dyDescent="0.25">
      <c r="A33" s="1">
        <f t="shared" si="6"/>
        <v>2048</v>
      </c>
      <c r="B33" s="2">
        <f t="shared" si="26"/>
        <v>81320.625</v>
      </c>
      <c r="C33" s="2">
        <f t="shared" si="26"/>
        <v>81320.625</v>
      </c>
      <c r="D33" s="2">
        <f t="shared" si="26"/>
        <v>47436.649999999994</v>
      </c>
      <c r="E33" s="2">
        <f t="shared" si="26"/>
        <v>46207.5</v>
      </c>
      <c r="F33" s="2">
        <f t="shared" si="26"/>
        <v>55662.5</v>
      </c>
      <c r="G33" s="2">
        <f t="shared" si="26"/>
        <v>50630</v>
      </c>
      <c r="H33" s="2">
        <f t="shared" si="26"/>
        <v>59322.5</v>
      </c>
      <c r="I33" s="2">
        <f t="shared" si="26"/>
        <v>51545</v>
      </c>
      <c r="J33" s="2">
        <f t="shared" si="26"/>
        <v>74572.5</v>
      </c>
      <c r="K33" s="2">
        <f t="shared" si="26"/>
        <v>58102.5</v>
      </c>
      <c r="L33" s="2">
        <f t="shared" si="26"/>
        <v>49105</v>
      </c>
      <c r="M33" s="2">
        <f t="shared" si="26"/>
        <v>54900</v>
      </c>
      <c r="N33" s="2">
        <f t="shared" si="26"/>
        <v>55967.5</v>
      </c>
      <c r="O33" s="2">
        <f t="shared" si="27"/>
        <v>39010</v>
      </c>
      <c r="P33" s="2">
        <f t="shared" si="27"/>
        <v>53580</v>
      </c>
      <c r="Q33" s="2">
        <f t="shared" si="27"/>
        <v>46060</v>
      </c>
      <c r="R33" s="2">
        <f t="shared" si="27"/>
        <v>37130</v>
      </c>
      <c r="S33" s="2">
        <f t="shared" si="27"/>
        <v>36795.125</v>
      </c>
      <c r="T33" s="5">
        <f t="shared" si="27"/>
        <v>38540</v>
      </c>
      <c r="U33" s="6">
        <f t="shared" si="27"/>
        <v>37365</v>
      </c>
      <c r="V33" s="5">
        <f t="shared" si="27"/>
        <v>39245</v>
      </c>
      <c r="W33" s="2">
        <f t="shared" si="27"/>
        <v>37012.5</v>
      </c>
      <c r="X33" s="2">
        <f t="shared" si="27"/>
        <v>38657.5</v>
      </c>
      <c r="Y33" s="2">
        <f t="shared" si="28"/>
        <v>41007.5</v>
      </c>
      <c r="Z33" s="2">
        <f t="shared" si="28"/>
        <v>40890</v>
      </c>
      <c r="AA33" s="2">
        <f t="shared" si="28"/>
        <v>45355</v>
      </c>
      <c r="AB33" s="2">
        <f t="shared" si="28"/>
        <v>40772.5</v>
      </c>
      <c r="AC33" s="2">
        <f t="shared" si="28"/>
        <v>39597.5</v>
      </c>
      <c r="AD33" s="2">
        <f t="shared" si="28"/>
        <v>46412.5</v>
      </c>
      <c r="AE33" s="2">
        <f t="shared" si="28"/>
        <v>49937.5</v>
      </c>
      <c r="AF33" s="2">
        <f t="shared" si="28"/>
        <v>37247.5</v>
      </c>
      <c r="AG33" s="2">
        <f t="shared" si="28"/>
        <v>43287</v>
      </c>
      <c r="AH33" s="2">
        <f t="shared" si="28"/>
        <v>49937.5</v>
      </c>
      <c r="AI33" s="2">
        <f t="shared" si="29"/>
        <v>81262.5</v>
      </c>
      <c r="AJ33" s="2">
        <f t="shared" si="29"/>
        <v>76312.5</v>
      </c>
      <c r="AK33" s="2">
        <f t="shared" si="29"/>
        <v>77137.5</v>
      </c>
      <c r="AL33" s="2">
        <f t="shared" si="29"/>
        <v>74250</v>
      </c>
      <c r="AM33" s="2">
        <f t="shared" si="29"/>
        <v>76312.5</v>
      </c>
      <c r="AN33" s="2">
        <f t="shared" si="30"/>
        <v>96750</v>
      </c>
      <c r="AO33" s="5">
        <f t="shared" si="30"/>
        <v>79500</v>
      </c>
      <c r="AP33" s="2">
        <f t="shared" si="30"/>
        <v>103250</v>
      </c>
      <c r="AQ33" s="2">
        <f t="shared" si="30"/>
        <v>103750</v>
      </c>
      <c r="AR33" s="2">
        <f t="shared" si="30"/>
        <v>114750</v>
      </c>
      <c r="AS33" s="2">
        <f t="shared" si="30"/>
        <v>119783.75</v>
      </c>
      <c r="AT33" s="2">
        <f t="shared" si="30"/>
        <v>111125</v>
      </c>
      <c r="AU33" s="2">
        <f t="shared" si="30"/>
        <v>148000</v>
      </c>
      <c r="AV33" s="2">
        <f t="shared" si="30"/>
        <v>142875</v>
      </c>
      <c r="AW33" s="2">
        <f t="shared" si="30"/>
        <v>137750</v>
      </c>
      <c r="AX33" s="2">
        <f t="shared" si="31"/>
        <v>137200</v>
      </c>
      <c r="AY33" s="2">
        <f t="shared" si="31"/>
        <v>157375</v>
      </c>
      <c r="AZ33" s="2">
        <f t="shared" si="31"/>
        <v>165000</v>
      </c>
      <c r="BA33" s="2">
        <f t="shared" si="31"/>
        <v>153625</v>
      </c>
      <c r="BB33" s="2">
        <f t="shared" si="31"/>
        <v>157750</v>
      </c>
      <c r="BC33" s="2">
        <f t="shared" si="31"/>
        <v>169235</v>
      </c>
      <c r="BD33" s="2">
        <f t="shared" si="31"/>
        <v>165125</v>
      </c>
      <c r="BE33" s="2">
        <f t="shared" si="31"/>
        <v>129625</v>
      </c>
      <c r="BF33" s="2">
        <f t="shared" si="31"/>
        <v>143625</v>
      </c>
      <c r="BG33" s="2">
        <f t="shared" si="31"/>
        <v>158010</v>
      </c>
      <c r="BH33" s="2">
        <f t="shared" si="31"/>
        <v>156000</v>
      </c>
      <c r="BI33" s="2">
        <f t="shared" si="31"/>
        <v>163216.25</v>
      </c>
      <c r="BJ33" s="19"/>
    </row>
    <row r="34" spans="1:62" x14ac:dyDescent="0.25">
      <c r="A34" s="1">
        <f t="shared" si="6"/>
        <v>2049</v>
      </c>
      <c r="B34" s="2">
        <f t="shared" si="26"/>
        <v>82440.45</v>
      </c>
      <c r="C34" s="2">
        <f t="shared" si="26"/>
        <v>82440.45</v>
      </c>
      <c r="D34" s="2">
        <f t="shared" si="26"/>
        <v>48089.876000000004</v>
      </c>
      <c r="E34" s="2">
        <f t="shared" si="26"/>
        <v>46843.8</v>
      </c>
      <c r="F34" s="2">
        <f t="shared" si="26"/>
        <v>56429</v>
      </c>
      <c r="G34" s="2">
        <f t="shared" si="26"/>
        <v>51327.200000000004</v>
      </c>
      <c r="H34" s="2">
        <f t="shared" si="26"/>
        <v>60139.4</v>
      </c>
      <c r="I34" s="2">
        <f t="shared" si="26"/>
        <v>52254.8</v>
      </c>
      <c r="J34" s="2">
        <f t="shared" si="26"/>
        <v>75599.400000000009</v>
      </c>
      <c r="K34" s="2">
        <f t="shared" si="26"/>
        <v>58902.6</v>
      </c>
      <c r="L34" s="2">
        <f t="shared" si="26"/>
        <v>49781.200000000004</v>
      </c>
      <c r="M34" s="2">
        <f t="shared" si="26"/>
        <v>55656</v>
      </c>
      <c r="N34" s="2">
        <f t="shared" si="26"/>
        <v>56738.200000000004</v>
      </c>
      <c r="O34" s="2">
        <f t="shared" si="27"/>
        <v>39242.400000000001</v>
      </c>
      <c r="P34" s="2">
        <f t="shared" si="27"/>
        <v>53899.199999999997</v>
      </c>
      <c r="Q34" s="2">
        <f t="shared" si="27"/>
        <v>46334.399999999994</v>
      </c>
      <c r="R34" s="2">
        <f t="shared" si="27"/>
        <v>37351.199999999997</v>
      </c>
      <c r="S34" s="2">
        <f t="shared" si="27"/>
        <v>37014.33</v>
      </c>
      <c r="T34" s="5">
        <f t="shared" si="27"/>
        <v>38769.599999999999</v>
      </c>
      <c r="U34" s="6">
        <f t="shared" si="27"/>
        <v>37587.599999999999</v>
      </c>
      <c r="V34" s="5">
        <f t="shared" si="27"/>
        <v>39478.799999999996</v>
      </c>
      <c r="W34" s="2">
        <f t="shared" si="27"/>
        <v>37233</v>
      </c>
      <c r="X34" s="2">
        <f t="shared" si="27"/>
        <v>38887.799999999996</v>
      </c>
      <c r="Y34" s="2">
        <f t="shared" si="28"/>
        <v>41251.799999999996</v>
      </c>
      <c r="Z34" s="2">
        <f t="shared" si="28"/>
        <v>41133.599999999999</v>
      </c>
      <c r="AA34" s="2">
        <f t="shared" si="28"/>
        <v>45625.2</v>
      </c>
      <c r="AB34" s="2">
        <f t="shared" si="28"/>
        <v>41015.4</v>
      </c>
      <c r="AC34" s="2">
        <f t="shared" si="28"/>
        <v>39833.4</v>
      </c>
      <c r="AD34" s="2">
        <f t="shared" si="28"/>
        <v>46689</v>
      </c>
      <c r="AE34" s="2">
        <f t="shared" si="28"/>
        <v>50235</v>
      </c>
      <c r="AF34" s="2">
        <f t="shared" si="28"/>
        <v>37469.4</v>
      </c>
      <c r="AG34" s="2">
        <f t="shared" si="28"/>
        <v>43544.88</v>
      </c>
      <c r="AH34" s="2">
        <f t="shared" si="28"/>
        <v>50235</v>
      </c>
      <c r="AI34" s="2">
        <f t="shared" si="29"/>
        <v>82149.000000000015</v>
      </c>
      <c r="AJ34" s="2">
        <f t="shared" si="29"/>
        <v>77145</v>
      </c>
      <c r="AK34" s="2">
        <f t="shared" si="29"/>
        <v>77979</v>
      </c>
      <c r="AL34" s="2">
        <f t="shared" si="29"/>
        <v>75060</v>
      </c>
      <c r="AM34" s="2">
        <f t="shared" si="29"/>
        <v>77145</v>
      </c>
      <c r="AN34" s="2">
        <f t="shared" si="30"/>
        <v>97524</v>
      </c>
      <c r="AO34" s="5">
        <f t="shared" si="30"/>
        <v>80136</v>
      </c>
      <c r="AP34" s="2">
        <f t="shared" si="30"/>
        <v>104076</v>
      </c>
      <c r="AQ34" s="2">
        <f t="shared" si="30"/>
        <v>104580</v>
      </c>
      <c r="AR34" s="2">
        <f t="shared" si="30"/>
        <v>115668</v>
      </c>
      <c r="AS34" s="2">
        <f t="shared" si="30"/>
        <v>120742.02</v>
      </c>
      <c r="AT34" s="2">
        <f t="shared" si="30"/>
        <v>112014</v>
      </c>
      <c r="AU34" s="2">
        <f t="shared" si="30"/>
        <v>149184</v>
      </c>
      <c r="AV34" s="2">
        <f t="shared" si="30"/>
        <v>144018</v>
      </c>
      <c r="AW34" s="2">
        <f t="shared" si="30"/>
        <v>138852</v>
      </c>
      <c r="AX34" s="2">
        <f t="shared" si="31"/>
        <v>138297.60000000001</v>
      </c>
      <c r="AY34" s="2">
        <f t="shared" si="31"/>
        <v>158634</v>
      </c>
      <c r="AZ34" s="2">
        <f t="shared" si="31"/>
        <v>166320</v>
      </c>
      <c r="BA34" s="2">
        <f t="shared" si="31"/>
        <v>154854</v>
      </c>
      <c r="BB34" s="2">
        <f t="shared" si="31"/>
        <v>159012</v>
      </c>
      <c r="BC34" s="2">
        <f t="shared" si="31"/>
        <v>170588.88</v>
      </c>
      <c r="BD34" s="2">
        <f t="shared" si="31"/>
        <v>166446</v>
      </c>
      <c r="BE34" s="2">
        <f t="shared" si="31"/>
        <v>130662</v>
      </c>
      <c r="BF34" s="2">
        <f t="shared" si="31"/>
        <v>144774</v>
      </c>
      <c r="BG34" s="2">
        <f t="shared" si="31"/>
        <v>159274.07999999999</v>
      </c>
      <c r="BH34" s="2">
        <f t="shared" si="31"/>
        <v>157248</v>
      </c>
      <c r="BI34" s="2">
        <f t="shared" si="31"/>
        <v>164521.98000000001</v>
      </c>
      <c r="BJ34" s="19"/>
    </row>
    <row r="35" spans="1:62" x14ac:dyDescent="0.25">
      <c r="A35" s="1">
        <f t="shared" si="6"/>
        <v>2050</v>
      </c>
      <c r="B35" s="2">
        <f t="shared" si="26"/>
        <v>83560.275000000009</v>
      </c>
      <c r="C35" s="2">
        <f t="shared" si="26"/>
        <v>83560.275000000009</v>
      </c>
      <c r="D35" s="2">
        <f t="shared" si="26"/>
        <v>48743.102000000006</v>
      </c>
      <c r="E35" s="2">
        <f t="shared" si="26"/>
        <v>47480.100000000006</v>
      </c>
      <c r="F35" s="2">
        <f t="shared" si="26"/>
        <v>57195.500000000007</v>
      </c>
      <c r="G35" s="2">
        <f t="shared" si="26"/>
        <v>52024.400000000009</v>
      </c>
      <c r="H35" s="2">
        <f t="shared" si="26"/>
        <v>60956.30000000001</v>
      </c>
      <c r="I35" s="2">
        <f t="shared" si="26"/>
        <v>52964.600000000006</v>
      </c>
      <c r="J35" s="2">
        <f t="shared" si="26"/>
        <v>76626.3</v>
      </c>
      <c r="K35" s="2">
        <f t="shared" si="26"/>
        <v>59702.700000000004</v>
      </c>
      <c r="L35" s="2">
        <f t="shared" si="26"/>
        <v>50457.400000000009</v>
      </c>
      <c r="M35" s="2">
        <f t="shared" si="26"/>
        <v>56412.000000000007</v>
      </c>
      <c r="N35" s="2">
        <f t="shared" si="26"/>
        <v>57508.900000000009</v>
      </c>
      <c r="O35" s="2">
        <f t="shared" si="27"/>
        <v>39474.800000000003</v>
      </c>
      <c r="P35" s="2">
        <f t="shared" si="27"/>
        <v>54218.400000000001</v>
      </c>
      <c r="Q35" s="2">
        <f t="shared" si="27"/>
        <v>46608.800000000003</v>
      </c>
      <c r="R35" s="2">
        <f t="shared" si="27"/>
        <v>37572.400000000001</v>
      </c>
      <c r="S35" s="2">
        <f t="shared" si="27"/>
        <v>37233.535000000003</v>
      </c>
      <c r="T35" s="5">
        <f t="shared" si="27"/>
        <v>38999.200000000004</v>
      </c>
      <c r="U35" s="6">
        <f t="shared" si="27"/>
        <v>37810.200000000004</v>
      </c>
      <c r="V35" s="5">
        <f t="shared" si="27"/>
        <v>39712.6</v>
      </c>
      <c r="W35" s="2">
        <f t="shared" si="27"/>
        <v>37453.5</v>
      </c>
      <c r="X35" s="2">
        <f t="shared" si="27"/>
        <v>39118.1</v>
      </c>
      <c r="Y35" s="2">
        <f t="shared" si="28"/>
        <v>41496.1</v>
      </c>
      <c r="Z35" s="2">
        <f t="shared" si="28"/>
        <v>41377.200000000004</v>
      </c>
      <c r="AA35" s="2">
        <f t="shared" si="28"/>
        <v>45895.4</v>
      </c>
      <c r="AB35" s="2">
        <f t="shared" si="28"/>
        <v>41258.300000000003</v>
      </c>
      <c r="AC35" s="2">
        <f t="shared" si="28"/>
        <v>40069.300000000003</v>
      </c>
      <c r="AD35" s="2">
        <f t="shared" si="28"/>
        <v>46965.5</v>
      </c>
      <c r="AE35" s="2">
        <f t="shared" si="28"/>
        <v>50532.5</v>
      </c>
      <c r="AF35" s="2">
        <f t="shared" si="28"/>
        <v>37691.300000000003</v>
      </c>
      <c r="AG35" s="2">
        <f t="shared" si="28"/>
        <v>43802.76</v>
      </c>
      <c r="AH35" s="2">
        <f t="shared" si="28"/>
        <v>50532.5</v>
      </c>
      <c r="AI35" s="2">
        <f t="shared" si="29"/>
        <v>83035.5</v>
      </c>
      <c r="AJ35" s="2">
        <f t="shared" si="29"/>
        <v>77977.5</v>
      </c>
      <c r="AK35" s="2">
        <f t="shared" si="29"/>
        <v>78820.5</v>
      </c>
      <c r="AL35" s="2">
        <f t="shared" si="29"/>
        <v>75870</v>
      </c>
      <c r="AM35" s="2">
        <f t="shared" si="29"/>
        <v>77977.5</v>
      </c>
      <c r="AN35" s="2">
        <f t="shared" si="30"/>
        <v>98298</v>
      </c>
      <c r="AO35" s="5">
        <f t="shared" si="30"/>
        <v>80772</v>
      </c>
      <c r="AP35" s="2">
        <f t="shared" si="30"/>
        <v>104902</v>
      </c>
      <c r="AQ35" s="2">
        <f t="shared" si="30"/>
        <v>105410</v>
      </c>
      <c r="AR35" s="2">
        <f t="shared" si="30"/>
        <v>116586</v>
      </c>
      <c r="AS35" s="2">
        <f t="shared" si="30"/>
        <v>121700.29000000001</v>
      </c>
      <c r="AT35" s="2">
        <f t="shared" si="30"/>
        <v>112903</v>
      </c>
      <c r="AU35" s="2">
        <f t="shared" si="30"/>
        <v>150368</v>
      </c>
      <c r="AV35" s="2">
        <f t="shared" si="30"/>
        <v>145161</v>
      </c>
      <c r="AW35" s="2">
        <f t="shared" si="30"/>
        <v>139954</v>
      </c>
      <c r="AX35" s="2">
        <f t="shared" si="31"/>
        <v>139395.20000000001</v>
      </c>
      <c r="AY35" s="2">
        <f t="shared" si="31"/>
        <v>159893</v>
      </c>
      <c r="AZ35" s="2">
        <f t="shared" si="31"/>
        <v>167640</v>
      </c>
      <c r="BA35" s="2">
        <f t="shared" si="31"/>
        <v>156083</v>
      </c>
      <c r="BB35" s="2">
        <f t="shared" si="31"/>
        <v>160274</v>
      </c>
      <c r="BC35" s="2">
        <f t="shared" si="31"/>
        <v>171942.76</v>
      </c>
      <c r="BD35" s="2">
        <f t="shared" si="31"/>
        <v>167767</v>
      </c>
      <c r="BE35" s="2">
        <f t="shared" si="31"/>
        <v>131699</v>
      </c>
      <c r="BF35" s="2">
        <f t="shared" si="31"/>
        <v>145923</v>
      </c>
      <c r="BG35" s="2">
        <f t="shared" si="31"/>
        <v>160538.16</v>
      </c>
      <c r="BH35" s="2">
        <f t="shared" si="31"/>
        <v>158496</v>
      </c>
      <c r="BI35" s="2">
        <f t="shared" si="31"/>
        <v>165827.71</v>
      </c>
      <c r="BJ35" s="19"/>
    </row>
    <row r="36" spans="1:62" x14ac:dyDescent="0.25">
      <c r="A36" s="1">
        <f t="shared" si="6"/>
        <v>2051</v>
      </c>
      <c r="B36" s="2">
        <f t="shared" si="26"/>
        <v>84680.1</v>
      </c>
      <c r="C36" s="2">
        <f t="shared" si="26"/>
        <v>84680.1</v>
      </c>
      <c r="D36" s="2">
        <f t="shared" si="26"/>
        <v>49396.328000000001</v>
      </c>
      <c r="E36" s="2">
        <f t="shared" si="26"/>
        <v>48116.4</v>
      </c>
      <c r="F36" s="2">
        <f t="shared" si="26"/>
        <v>57962</v>
      </c>
      <c r="G36" s="2">
        <f t="shared" si="26"/>
        <v>52721.600000000006</v>
      </c>
      <c r="H36" s="2">
        <f t="shared" si="26"/>
        <v>61773.200000000004</v>
      </c>
      <c r="I36" s="2">
        <f t="shared" si="26"/>
        <v>53674.400000000001</v>
      </c>
      <c r="J36" s="2">
        <f t="shared" si="26"/>
        <v>77653.2</v>
      </c>
      <c r="K36" s="2">
        <f t="shared" si="26"/>
        <v>60502.8</v>
      </c>
      <c r="L36" s="2">
        <f t="shared" si="26"/>
        <v>51133.600000000006</v>
      </c>
      <c r="M36" s="2">
        <f t="shared" si="26"/>
        <v>57168</v>
      </c>
      <c r="N36" s="2">
        <f t="shared" si="26"/>
        <v>58279.600000000006</v>
      </c>
      <c r="O36" s="2">
        <f t="shared" si="27"/>
        <v>39707.199999999997</v>
      </c>
      <c r="P36" s="2">
        <f t="shared" si="27"/>
        <v>54537.599999999999</v>
      </c>
      <c r="Q36" s="2">
        <f t="shared" si="27"/>
        <v>46883.199999999997</v>
      </c>
      <c r="R36" s="2">
        <f t="shared" si="27"/>
        <v>37793.599999999999</v>
      </c>
      <c r="S36" s="2">
        <f t="shared" si="27"/>
        <v>37452.74</v>
      </c>
      <c r="T36" s="5">
        <f t="shared" si="27"/>
        <v>39228.799999999996</v>
      </c>
      <c r="U36" s="6">
        <f t="shared" si="27"/>
        <v>38032.799999999996</v>
      </c>
      <c r="V36" s="5">
        <f t="shared" si="27"/>
        <v>39946.400000000001</v>
      </c>
      <c r="W36" s="2">
        <f t="shared" si="27"/>
        <v>37674</v>
      </c>
      <c r="X36" s="2">
        <f t="shared" si="27"/>
        <v>39348.400000000001</v>
      </c>
      <c r="Y36" s="2">
        <f t="shared" si="28"/>
        <v>41740.400000000001</v>
      </c>
      <c r="Z36" s="2">
        <f t="shared" si="28"/>
        <v>41620.799999999996</v>
      </c>
      <c r="AA36" s="2">
        <f t="shared" si="28"/>
        <v>46165.599999999999</v>
      </c>
      <c r="AB36" s="2">
        <f t="shared" si="28"/>
        <v>41501.199999999997</v>
      </c>
      <c r="AC36" s="2">
        <f t="shared" si="28"/>
        <v>40305.199999999997</v>
      </c>
      <c r="AD36" s="2">
        <f t="shared" si="28"/>
        <v>47242</v>
      </c>
      <c r="AE36" s="2">
        <f t="shared" si="28"/>
        <v>50830</v>
      </c>
      <c r="AF36" s="2">
        <f t="shared" si="28"/>
        <v>37913.199999999997</v>
      </c>
      <c r="AG36" s="2">
        <f t="shared" si="28"/>
        <v>44060.639999999999</v>
      </c>
      <c r="AH36" s="2">
        <f t="shared" si="28"/>
        <v>50830</v>
      </c>
      <c r="AI36" s="2">
        <f t="shared" si="29"/>
        <v>83922</v>
      </c>
      <c r="AJ36" s="2">
        <f t="shared" si="29"/>
        <v>78810</v>
      </c>
      <c r="AK36" s="2">
        <f t="shared" si="29"/>
        <v>79662</v>
      </c>
      <c r="AL36" s="2">
        <f t="shared" si="29"/>
        <v>76680</v>
      </c>
      <c r="AM36" s="2">
        <f t="shared" si="29"/>
        <v>78810</v>
      </c>
      <c r="AN36" s="2">
        <f t="shared" si="30"/>
        <v>99072</v>
      </c>
      <c r="AO36" s="5">
        <f t="shared" si="30"/>
        <v>81408</v>
      </c>
      <c r="AP36" s="2">
        <f t="shared" si="30"/>
        <v>105728</v>
      </c>
      <c r="AQ36" s="2">
        <f t="shared" si="30"/>
        <v>106240</v>
      </c>
      <c r="AR36" s="2">
        <f t="shared" si="30"/>
        <v>117504</v>
      </c>
      <c r="AS36" s="2">
        <f t="shared" si="30"/>
        <v>122658.56</v>
      </c>
      <c r="AT36" s="2">
        <f t="shared" si="30"/>
        <v>113792</v>
      </c>
      <c r="AU36" s="2">
        <f t="shared" si="30"/>
        <v>151552</v>
      </c>
      <c r="AV36" s="2">
        <f t="shared" si="30"/>
        <v>146304</v>
      </c>
      <c r="AW36" s="2">
        <f t="shared" si="30"/>
        <v>141056</v>
      </c>
      <c r="AX36" s="2">
        <f t="shared" si="31"/>
        <v>140492.80000000002</v>
      </c>
      <c r="AY36" s="2">
        <f t="shared" si="31"/>
        <v>161152</v>
      </c>
      <c r="AZ36" s="2">
        <f t="shared" si="31"/>
        <v>168960</v>
      </c>
      <c r="BA36" s="2">
        <f t="shared" si="31"/>
        <v>157312</v>
      </c>
      <c r="BB36" s="2">
        <f t="shared" si="31"/>
        <v>161536</v>
      </c>
      <c r="BC36" s="2">
        <f t="shared" si="31"/>
        <v>173296.64000000001</v>
      </c>
      <c r="BD36" s="2">
        <f t="shared" si="31"/>
        <v>169088</v>
      </c>
      <c r="BE36" s="2">
        <f t="shared" si="31"/>
        <v>132736</v>
      </c>
      <c r="BF36" s="2">
        <f t="shared" si="31"/>
        <v>147072</v>
      </c>
      <c r="BG36" s="2">
        <f t="shared" si="31"/>
        <v>161802.23999999999</v>
      </c>
      <c r="BH36" s="2">
        <f t="shared" si="31"/>
        <v>159744</v>
      </c>
      <c r="BI36" s="2">
        <f t="shared" si="31"/>
        <v>167133.44</v>
      </c>
      <c r="BJ36" s="19"/>
    </row>
    <row r="37" spans="1:62" x14ac:dyDescent="0.25">
      <c r="A37" s="1">
        <f t="shared" si="6"/>
        <v>2052</v>
      </c>
      <c r="B37" s="2">
        <f t="shared" si="26"/>
        <v>85799.925000000003</v>
      </c>
      <c r="C37" s="2">
        <f t="shared" si="26"/>
        <v>85799.925000000003</v>
      </c>
      <c r="D37" s="2">
        <f t="shared" si="26"/>
        <v>50049.553999999996</v>
      </c>
      <c r="E37" s="2">
        <f t="shared" si="26"/>
        <v>48752.7</v>
      </c>
      <c r="F37" s="2">
        <f t="shared" si="26"/>
        <v>58728.5</v>
      </c>
      <c r="G37" s="2">
        <f t="shared" si="26"/>
        <v>53418.8</v>
      </c>
      <c r="H37" s="2">
        <f t="shared" si="26"/>
        <v>62590.1</v>
      </c>
      <c r="I37" s="2">
        <f t="shared" si="26"/>
        <v>54384.2</v>
      </c>
      <c r="J37" s="2">
        <f t="shared" si="26"/>
        <v>78680.100000000006</v>
      </c>
      <c r="K37" s="2">
        <f t="shared" si="26"/>
        <v>61302.9</v>
      </c>
      <c r="L37" s="2">
        <f t="shared" si="26"/>
        <v>51809.8</v>
      </c>
      <c r="M37" s="2">
        <f t="shared" si="26"/>
        <v>57924</v>
      </c>
      <c r="N37" s="2">
        <f t="shared" si="26"/>
        <v>59050.3</v>
      </c>
      <c r="O37" s="2">
        <f t="shared" si="27"/>
        <v>39939.600000000006</v>
      </c>
      <c r="P37" s="2">
        <f t="shared" si="27"/>
        <v>54856.800000000003</v>
      </c>
      <c r="Q37" s="2">
        <f t="shared" si="27"/>
        <v>47157.600000000006</v>
      </c>
      <c r="R37" s="2">
        <f t="shared" si="27"/>
        <v>38014.800000000003</v>
      </c>
      <c r="S37" s="2">
        <f t="shared" si="27"/>
        <v>37671.945</v>
      </c>
      <c r="T37" s="5">
        <f t="shared" si="27"/>
        <v>39458.400000000001</v>
      </c>
      <c r="U37" s="6">
        <f t="shared" si="27"/>
        <v>38255.4</v>
      </c>
      <c r="V37" s="5">
        <f t="shared" si="27"/>
        <v>40180.200000000004</v>
      </c>
      <c r="W37" s="2">
        <f t="shared" si="27"/>
        <v>37894.5</v>
      </c>
      <c r="X37" s="2">
        <f t="shared" si="27"/>
        <v>39578.700000000004</v>
      </c>
      <c r="Y37" s="2">
        <f t="shared" si="28"/>
        <v>41984.700000000004</v>
      </c>
      <c r="Z37" s="2">
        <f t="shared" si="28"/>
        <v>41864.400000000001</v>
      </c>
      <c r="AA37" s="2">
        <f t="shared" si="28"/>
        <v>46435.8</v>
      </c>
      <c r="AB37" s="2">
        <f t="shared" si="28"/>
        <v>41744.100000000006</v>
      </c>
      <c r="AC37" s="2">
        <f t="shared" si="28"/>
        <v>40541.100000000006</v>
      </c>
      <c r="AD37" s="2">
        <f t="shared" si="28"/>
        <v>47518.5</v>
      </c>
      <c r="AE37" s="2">
        <f t="shared" si="28"/>
        <v>51127.5</v>
      </c>
      <c r="AF37" s="2">
        <f t="shared" si="28"/>
        <v>38135.100000000006</v>
      </c>
      <c r="AG37" s="2">
        <f t="shared" si="28"/>
        <v>44318.520000000004</v>
      </c>
      <c r="AH37" s="2">
        <f t="shared" si="28"/>
        <v>51127.5</v>
      </c>
      <c r="AI37" s="2">
        <f t="shared" si="29"/>
        <v>84808.5</v>
      </c>
      <c r="AJ37" s="2">
        <f t="shared" si="29"/>
        <v>79642.5</v>
      </c>
      <c r="AK37" s="2">
        <f t="shared" si="29"/>
        <v>80503.5</v>
      </c>
      <c r="AL37" s="2">
        <f t="shared" si="29"/>
        <v>77490</v>
      </c>
      <c r="AM37" s="2">
        <f t="shared" si="29"/>
        <v>79642.5</v>
      </c>
      <c r="AN37" s="2">
        <f t="shared" si="30"/>
        <v>99846</v>
      </c>
      <c r="AO37" s="5">
        <f t="shared" si="30"/>
        <v>82044</v>
      </c>
      <c r="AP37" s="2">
        <f t="shared" si="30"/>
        <v>106554</v>
      </c>
      <c r="AQ37" s="2">
        <f t="shared" si="30"/>
        <v>107070</v>
      </c>
      <c r="AR37" s="2">
        <f t="shared" si="30"/>
        <v>118422</v>
      </c>
      <c r="AS37" s="2">
        <f t="shared" si="30"/>
        <v>123616.83</v>
      </c>
      <c r="AT37" s="2">
        <f t="shared" si="30"/>
        <v>114681</v>
      </c>
      <c r="AU37" s="2">
        <f t="shared" si="30"/>
        <v>152736</v>
      </c>
      <c r="AV37" s="2">
        <f t="shared" si="30"/>
        <v>147447</v>
      </c>
      <c r="AW37" s="2">
        <f t="shared" si="30"/>
        <v>142158</v>
      </c>
      <c r="AX37" s="2">
        <f t="shared" si="31"/>
        <v>141590.39999999999</v>
      </c>
      <c r="AY37" s="2">
        <f t="shared" si="31"/>
        <v>162411</v>
      </c>
      <c r="AZ37" s="2">
        <f t="shared" si="31"/>
        <v>170280</v>
      </c>
      <c r="BA37" s="2">
        <f t="shared" si="31"/>
        <v>158541</v>
      </c>
      <c r="BB37" s="2">
        <f t="shared" si="31"/>
        <v>162798</v>
      </c>
      <c r="BC37" s="2">
        <f t="shared" si="31"/>
        <v>174650.52000000002</v>
      </c>
      <c r="BD37" s="2">
        <f t="shared" si="31"/>
        <v>170409</v>
      </c>
      <c r="BE37" s="2">
        <f t="shared" si="31"/>
        <v>133773</v>
      </c>
      <c r="BF37" s="2">
        <f t="shared" si="31"/>
        <v>148221</v>
      </c>
      <c r="BG37" s="2">
        <f t="shared" si="31"/>
        <v>163066.32</v>
      </c>
      <c r="BH37" s="2">
        <f t="shared" si="31"/>
        <v>160992</v>
      </c>
      <c r="BI37" s="2">
        <f t="shared" si="31"/>
        <v>168439.17</v>
      </c>
      <c r="BJ37" s="19"/>
    </row>
    <row r="38" spans="1:62" x14ac:dyDescent="0.25">
      <c r="A38" s="1">
        <f t="shared" si="6"/>
        <v>2053</v>
      </c>
      <c r="B38" s="2">
        <f t="shared" si="26"/>
        <v>86919.75</v>
      </c>
      <c r="C38" s="2">
        <f t="shared" si="26"/>
        <v>86919.75</v>
      </c>
      <c r="D38" s="2">
        <f t="shared" si="26"/>
        <v>50702.78</v>
      </c>
      <c r="E38" s="2">
        <f t="shared" si="26"/>
        <v>49389</v>
      </c>
      <c r="F38" s="2">
        <f t="shared" si="26"/>
        <v>59494.999999999993</v>
      </c>
      <c r="G38" s="2">
        <f t="shared" si="26"/>
        <v>54116</v>
      </c>
      <c r="H38" s="2">
        <f t="shared" si="26"/>
        <v>63406.999999999993</v>
      </c>
      <c r="I38" s="2">
        <f t="shared" si="26"/>
        <v>55094</v>
      </c>
      <c r="J38" s="2">
        <f t="shared" si="26"/>
        <v>79707</v>
      </c>
      <c r="K38" s="2">
        <f t="shared" si="26"/>
        <v>62102.999999999993</v>
      </c>
      <c r="L38" s="2">
        <f t="shared" si="26"/>
        <v>52486</v>
      </c>
      <c r="M38" s="2">
        <f t="shared" si="26"/>
        <v>58679.999999999993</v>
      </c>
      <c r="N38" s="2">
        <f t="shared" si="26"/>
        <v>59820.999999999993</v>
      </c>
      <c r="O38" s="2">
        <f t="shared" si="27"/>
        <v>40172</v>
      </c>
      <c r="P38" s="2">
        <f t="shared" si="27"/>
        <v>55176</v>
      </c>
      <c r="Q38" s="2">
        <f t="shared" si="27"/>
        <v>47432</v>
      </c>
      <c r="R38" s="2">
        <f t="shared" si="27"/>
        <v>38236</v>
      </c>
      <c r="S38" s="2">
        <f t="shared" si="27"/>
        <v>37891.15</v>
      </c>
      <c r="T38" s="5">
        <f t="shared" si="27"/>
        <v>39688</v>
      </c>
      <c r="U38" s="6">
        <f t="shared" si="27"/>
        <v>38478</v>
      </c>
      <c r="V38" s="5">
        <f t="shared" si="27"/>
        <v>40414</v>
      </c>
      <c r="W38" s="2">
        <f t="shared" si="27"/>
        <v>38115</v>
      </c>
      <c r="X38" s="2">
        <f t="shared" si="27"/>
        <v>39809</v>
      </c>
      <c r="Y38" s="2">
        <f t="shared" si="28"/>
        <v>42229</v>
      </c>
      <c r="Z38" s="2">
        <f t="shared" si="28"/>
        <v>42108</v>
      </c>
      <c r="AA38" s="2">
        <f t="shared" si="28"/>
        <v>46706</v>
      </c>
      <c r="AB38" s="2">
        <f t="shared" si="28"/>
        <v>41987</v>
      </c>
      <c r="AC38" s="2">
        <f t="shared" si="28"/>
        <v>40777</v>
      </c>
      <c r="AD38" s="2">
        <f t="shared" si="28"/>
        <v>47795</v>
      </c>
      <c r="AE38" s="2">
        <f t="shared" si="28"/>
        <v>51425</v>
      </c>
      <c r="AF38" s="2">
        <f t="shared" si="28"/>
        <v>38357</v>
      </c>
      <c r="AG38" s="2">
        <f t="shared" si="28"/>
        <v>44576.4</v>
      </c>
      <c r="AH38" s="2">
        <f t="shared" si="28"/>
        <v>51425</v>
      </c>
      <c r="AI38" s="2">
        <f t="shared" si="29"/>
        <v>85695</v>
      </c>
      <c r="AJ38" s="2">
        <f t="shared" si="29"/>
        <v>80475</v>
      </c>
      <c r="AK38" s="2">
        <f t="shared" si="29"/>
        <v>81345</v>
      </c>
      <c r="AL38" s="2">
        <f t="shared" si="29"/>
        <v>78300</v>
      </c>
      <c r="AM38" s="2">
        <f t="shared" si="29"/>
        <v>80475</v>
      </c>
      <c r="AN38" s="2">
        <f t="shared" si="30"/>
        <v>100620</v>
      </c>
      <c r="AO38" s="5">
        <f t="shared" si="30"/>
        <v>82680</v>
      </c>
      <c r="AP38" s="2">
        <f t="shared" si="30"/>
        <v>107380</v>
      </c>
      <c r="AQ38" s="2">
        <f t="shared" si="30"/>
        <v>107900</v>
      </c>
      <c r="AR38" s="2">
        <f t="shared" si="30"/>
        <v>119340</v>
      </c>
      <c r="AS38" s="2">
        <f t="shared" si="30"/>
        <v>124575.1</v>
      </c>
      <c r="AT38" s="2">
        <f t="shared" si="30"/>
        <v>115570</v>
      </c>
      <c r="AU38" s="2">
        <f t="shared" si="30"/>
        <v>153920</v>
      </c>
      <c r="AV38" s="2">
        <f t="shared" si="30"/>
        <v>148590</v>
      </c>
      <c r="AW38" s="2">
        <f t="shared" si="30"/>
        <v>143260</v>
      </c>
      <c r="AX38" s="2">
        <f t="shared" si="31"/>
        <v>142688</v>
      </c>
      <c r="AY38" s="2">
        <f t="shared" si="31"/>
        <v>163670</v>
      </c>
      <c r="AZ38" s="2">
        <f t="shared" si="31"/>
        <v>171600</v>
      </c>
      <c r="BA38" s="2">
        <f t="shared" si="31"/>
        <v>159770</v>
      </c>
      <c r="BB38" s="2">
        <f t="shared" si="31"/>
        <v>164060</v>
      </c>
      <c r="BC38" s="2">
        <f t="shared" si="31"/>
        <v>176004.4</v>
      </c>
      <c r="BD38" s="2">
        <f t="shared" si="31"/>
        <v>171730</v>
      </c>
      <c r="BE38" s="2">
        <f t="shared" si="31"/>
        <v>134810</v>
      </c>
      <c r="BF38" s="2">
        <f t="shared" si="31"/>
        <v>149370</v>
      </c>
      <c r="BG38" s="2">
        <f t="shared" si="31"/>
        <v>164330.4</v>
      </c>
      <c r="BH38" s="2">
        <f t="shared" si="31"/>
        <v>162240</v>
      </c>
      <c r="BI38" s="2">
        <f t="shared" si="31"/>
        <v>169744.9</v>
      </c>
      <c r="BJ38" s="19"/>
    </row>
    <row r="39" spans="1:62" x14ac:dyDescent="0.25">
      <c r="A39" s="1">
        <f t="shared" si="6"/>
        <v>2054</v>
      </c>
      <c r="B39" s="2">
        <f t="shared" ref="B39:N48" si="35">(($A39-$A$8)*$BM$3+1)*B$8</f>
        <v>88039.574999999997</v>
      </c>
      <c r="C39" s="2">
        <f t="shared" si="35"/>
        <v>88039.574999999997</v>
      </c>
      <c r="D39" s="2">
        <f t="shared" si="35"/>
        <v>51356.006000000001</v>
      </c>
      <c r="E39" s="2">
        <f t="shared" si="35"/>
        <v>50025.3</v>
      </c>
      <c r="F39" s="2">
        <f t="shared" si="35"/>
        <v>60261.5</v>
      </c>
      <c r="G39" s="2">
        <f t="shared" si="35"/>
        <v>54813.200000000004</v>
      </c>
      <c r="H39" s="2">
        <f t="shared" si="35"/>
        <v>64223.9</v>
      </c>
      <c r="I39" s="2">
        <f t="shared" si="35"/>
        <v>55803.8</v>
      </c>
      <c r="J39" s="2">
        <f t="shared" si="35"/>
        <v>80733.899999999994</v>
      </c>
      <c r="K39" s="2">
        <f t="shared" si="35"/>
        <v>62903.1</v>
      </c>
      <c r="L39" s="2">
        <f t="shared" si="35"/>
        <v>53162.200000000004</v>
      </c>
      <c r="M39" s="2">
        <f t="shared" si="35"/>
        <v>59436</v>
      </c>
      <c r="N39" s="2">
        <f t="shared" si="35"/>
        <v>60591.700000000004</v>
      </c>
      <c r="O39" s="2">
        <f t="shared" ref="O39:X48" si="36">(($A39-$A$8)*$BM$4+1)*O$8</f>
        <v>40404.400000000001</v>
      </c>
      <c r="P39" s="2">
        <f t="shared" si="36"/>
        <v>55495.200000000004</v>
      </c>
      <c r="Q39" s="2">
        <f t="shared" si="36"/>
        <v>47706.400000000001</v>
      </c>
      <c r="R39" s="2">
        <f t="shared" si="36"/>
        <v>38457.200000000004</v>
      </c>
      <c r="S39" s="2">
        <f t="shared" si="36"/>
        <v>38110.355000000003</v>
      </c>
      <c r="T39" s="5">
        <f t="shared" si="36"/>
        <v>39917.600000000006</v>
      </c>
      <c r="U39" s="6">
        <f t="shared" si="36"/>
        <v>38700.600000000006</v>
      </c>
      <c r="V39" s="5">
        <f t="shared" si="36"/>
        <v>40647.800000000003</v>
      </c>
      <c r="W39" s="2">
        <f t="shared" si="36"/>
        <v>38335.5</v>
      </c>
      <c r="X39" s="2">
        <f t="shared" si="36"/>
        <v>40039.300000000003</v>
      </c>
      <c r="Y39" s="2">
        <f t="shared" ref="Y39:AH48" si="37">(($A39-$A$8)*$BM$4+1)*Y$8</f>
        <v>42473.3</v>
      </c>
      <c r="Z39" s="2">
        <f t="shared" si="37"/>
        <v>42351.600000000006</v>
      </c>
      <c r="AA39" s="2">
        <f t="shared" si="37"/>
        <v>46976.200000000004</v>
      </c>
      <c r="AB39" s="2">
        <f t="shared" si="37"/>
        <v>42229.9</v>
      </c>
      <c r="AC39" s="2">
        <f t="shared" si="37"/>
        <v>41012.9</v>
      </c>
      <c r="AD39" s="2">
        <f t="shared" si="37"/>
        <v>48071.5</v>
      </c>
      <c r="AE39" s="2">
        <f t="shared" si="37"/>
        <v>51722.5</v>
      </c>
      <c r="AF39" s="2">
        <f t="shared" si="37"/>
        <v>38578.9</v>
      </c>
      <c r="AG39" s="2">
        <f t="shared" si="37"/>
        <v>44834.280000000006</v>
      </c>
      <c r="AH39" s="2">
        <f t="shared" si="37"/>
        <v>51722.5</v>
      </c>
      <c r="AI39" s="2">
        <f t="shared" ref="AI39:AM48" si="38">(($A39-$A$8)*$BM$5+1)*AI$8</f>
        <v>86581.499999999985</v>
      </c>
      <c r="AJ39" s="2">
        <f t="shared" si="38"/>
        <v>81307.499999999985</v>
      </c>
      <c r="AK39" s="2">
        <f t="shared" si="38"/>
        <v>82186.499999999985</v>
      </c>
      <c r="AL39" s="2">
        <f t="shared" si="38"/>
        <v>79109.999999999985</v>
      </c>
      <c r="AM39" s="2">
        <f t="shared" si="38"/>
        <v>81307.499999999985</v>
      </c>
      <c r="AN39" s="2">
        <f t="shared" ref="AN39:AW48" si="39">(($A39-$A$8)*$BM$6+1)*AN$8</f>
        <v>101394</v>
      </c>
      <c r="AO39" s="5">
        <f t="shared" si="39"/>
        <v>83316</v>
      </c>
      <c r="AP39" s="2">
        <f t="shared" si="39"/>
        <v>108206</v>
      </c>
      <c r="AQ39" s="2">
        <f t="shared" si="39"/>
        <v>108730</v>
      </c>
      <c r="AR39" s="2">
        <f t="shared" si="39"/>
        <v>120258</v>
      </c>
      <c r="AS39" s="2">
        <f t="shared" si="39"/>
        <v>125533.37000000001</v>
      </c>
      <c r="AT39" s="2">
        <f t="shared" si="39"/>
        <v>116459</v>
      </c>
      <c r="AU39" s="2">
        <f t="shared" si="39"/>
        <v>155104</v>
      </c>
      <c r="AV39" s="2">
        <f t="shared" si="39"/>
        <v>149733</v>
      </c>
      <c r="AW39" s="2">
        <f t="shared" si="39"/>
        <v>144362</v>
      </c>
      <c r="AX39" s="2">
        <f t="shared" ref="AX39:BI48" si="40">(($A39-$A$8)*$BM$6+1)*AX$8</f>
        <v>143785.60000000001</v>
      </c>
      <c r="AY39" s="2">
        <f t="shared" si="40"/>
        <v>164929</v>
      </c>
      <c r="AZ39" s="2">
        <f t="shared" si="40"/>
        <v>172920</v>
      </c>
      <c r="BA39" s="2">
        <f t="shared" si="40"/>
        <v>160999</v>
      </c>
      <c r="BB39" s="2">
        <f t="shared" si="40"/>
        <v>165322</v>
      </c>
      <c r="BC39" s="2">
        <f t="shared" si="40"/>
        <v>177358.28</v>
      </c>
      <c r="BD39" s="2">
        <f t="shared" si="40"/>
        <v>173051</v>
      </c>
      <c r="BE39" s="2">
        <f t="shared" si="40"/>
        <v>135847</v>
      </c>
      <c r="BF39" s="2">
        <f t="shared" si="40"/>
        <v>150519</v>
      </c>
      <c r="BG39" s="2">
        <f t="shared" si="40"/>
        <v>165594.48000000001</v>
      </c>
      <c r="BH39" s="2">
        <f t="shared" si="40"/>
        <v>163488</v>
      </c>
      <c r="BI39" s="2">
        <f t="shared" si="40"/>
        <v>171050.63</v>
      </c>
      <c r="BJ39" s="19"/>
    </row>
    <row r="40" spans="1:62" x14ac:dyDescent="0.25">
      <c r="A40" s="1">
        <f t="shared" si="6"/>
        <v>2055</v>
      </c>
      <c r="B40" s="2">
        <f t="shared" si="35"/>
        <v>89159.400000000009</v>
      </c>
      <c r="C40" s="2">
        <f t="shared" si="35"/>
        <v>89159.400000000009</v>
      </c>
      <c r="D40" s="2">
        <f t="shared" si="35"/>
        <v>52009.232000000004</v>
      </c>
      <c r="E40" s="2">
        <f t="shared" si="35"/>
        <v>50661.600000000006</v>
      </c>
      <c r="F40" s="2">
        <f t="shared" si="35"/>
        <v>61028.000000000007</v>
      </c>
      <c r="G40" s="2">
        <f t="shared" si="35"/>
        <v>55510.400000000001</v>
      </c>
      <c r="H40" s="2">
        <f t="shared" si="35"/>
        <v>65040.800000000003</v>
      </c>
      <c r="I40" s="2">
        <f t="shared" si="35"/>
        <v>56513.600000000006</v>
      </c>
      <c r="J40" s="2">
        <f t="shared" si="35"/>
        <v>81760.800000000003</v>
      </c>
      <c r="K40" s="2">
        <f t="shared" si="35"/>
        <v>63703.200000000004</v>
      </c>
      <c r="L40" s="2">
        <f t="shared" si="35"/>
        <v>53838.400000000001</v>
      </c>
      <c r="M40" s="2">
        <f t="shared" si="35"/>
        <v>60192.000000000007</v>
      </c>
      <c r="N40" s="2">
        <f t="shared" si="35"/>
        <v>61362.400000000009</v>
      </c>
      <c r="O40" s="2">
        <f t="shared" si="36"/>
        <v>40636.799999999996</v>
      </c>
      <c r="P40" s="2">
        <f t="shared" si="36"/>
        <v>55814.400000000001</v>
      </c>
      <c r="Q40" s="2">
        <f t="shared" si="36"/>
        <v>47980.799999999996</v>
      </c>
      <c r="R40" s="2">
        <f t="shared" si="36"/>
        <v>38678.400000000001</v>
      </c>
      <c r="S40" s="2">
        <f t="shared" si="36"/>
        <v>38329.56</v>
      </c>
      <c r="T40" s="5">
        <f t="shared" si="36"/>
        <v>40147.199999999997</v>
      </c>
      <c r="U40" s="6">
        <f t="shared" si="36"/>
        <v>38923.199999999997</v>
      </c>
      <c r="V40" s="5">
        <f t="shared" si="36"/>
        <v>40881.599999999999</v>
      </c>
      <c r="W40" s="2">
        <f t="shared" si="36"/>
        <v>38556</v>
      </c>
      <c r="X40" s="2">
        <f t="shared" si="36"/>
        <v>40269.599999999999</v>
      </c>
      <c r="Y40" s="2">
        <f t="shared" si="37"/>
        <v>42717.599999999999</v>
      </c>
      <c r="Z40" s="2">
        <f t="shared" si="37"/>
        <v>42595.199999999997</v>
      </c>
      <c r="AA40" s="2">
        <f t="shared" si="37"/>
        <v>47246.400000000001</v>
      </c>
      <c r="AB40" s="2">
        <f t="shared" si="37"/>
        <v>42472.799999999996</v>
      </c>
      <c r="AC40" s="2">
        <f t="shared" si="37"/>
        <v>41248.799999999996</v>
      </c>
      <c r="AD40" s="2">
        <f t="shared" si="37"/>
        <v>48348</v>
      </c>
      <c r="AE40" s="2">
        <f t="shared" si="37"/>
        <v>52020</v>
      </c>
      <c r="AF40" s="2">
        <f t="shared" si="37"/>
        <v>38800.799999999996</v>
      </c>
      <c r="AG40" s="2">
        <f t="shared" si="37"/>
        <v>45092.159999999996</v>
      </c>
      <c r="AH40" s="2">
        <f t="shared" si="37"/>
        <v>52020</v>
      </c>
      <c r="AI40" s="2">
        <f t="shared" si="38"/>
        <v>87468</v>
      </c>
      <c r="AJ40" s="2">
        <f t="shared" si="38"/>
        <v>82140</v>
      </c>
      <c r="AK40" s="2">
        <f t="shared" si="38"/>
        <v>83028</v>
      </c>
      <c r="AL40" s="2">
        <f t="shared" si="38"/>
        <v>79920</v>
      </c>
      <c r="AM40" s="2">
        <f t="shared" si="38"/>
        <v>82140</v>
      </c>
      <c r="AN40" s="2">
        <f t="shared" si="39"/>
        <v>102168</v>
      </c>
      <c r="AO40" s="5">
        <f t="shared" si="39"/>
        <v>83952</v>
      </c>
      <c r="AP40" s="2">
        <f t="shared" si="39"/>
        <v>109032</v>
      </c>
      <c r="AQ40" s="2">
        <f t="shared" si="39"/>
        <v>109560</v>
      </c>
      <c r="AR40" s="2">
        <f t="shared" si="39"/>
        <v>121176</v>
      </c>
      <c r="AS40" s="2">
        <f t="shared" si="39"/>
        <v>126491.64</v>
      </c>
      <c r="AT40" s="2">
        <f t="shared" si="39"/>
        <v>117348</v>
      </c>
      <c r="AU40" s="2">
        <f t="shared" si="39"/>
        <v>156288</v>
      </c>
      <c r="AV40" s="2">
        <f t="shared" si="39"/>
        <v>150876</v>
      </c>
      <c r="AW40" s="2">
        <f t="shared" si="39"/>
        <v>145464</v>
      </c>
      <c r="AX40" s="2">
        <f t="shared" si="40"/>
        <v>144883.20000000001</v>
      </c>
      <c r="AY40" s="2">
        <f t="shared" si="40"/>
        <v>166188</v>
      </c>
      <c r="AZ40" s="2">
        <f t="shared" si="40"/>
        <v>174240</v>
      </c>
      <c r="BA40" s="2">
        <f t="shared" si="40"/>
        <v>162228</v>
      </c>
      <c r="BB40" s="2">
        <f t="shared" si="40"/>
        <v>166584</v>
      </c>
      <c r="BC40" s="2">
        <f t="shared" si="40"/>
        <v>178712.16</v>
      </c>
      <c r="BD40" s="2">
        <f t="shared" si="40"/>
        <v>174372</v>
      </c>
      <c r="BE40" s="2">
        <f t="shared" si="40"/>
        <v>136884</v>
      </c>
      <c r="BF40" s="2">
        <f t="shared" si="40"/>
        <v>151668</v>
      </c>
      <c r="BG40" s="2">
        <f t="shared" si="40"/>
        <v>166858.56</v>
      </c>
      <c r="BH40" s="2">
        <f t="shared" si="40"/>
        <v>164736</v>
      </c>
      <c r="BI40" s="2">
        <f t="shared" si="40"/>
        <v>172356.36000000002</v>
      </c>
      <c r="BJ40" s="19"/>
    </row>
    <row r="41" spans="1:62" x14ac:dyDescent="0.25">
      <c r="A41" s="1">
        <f t="shared" si="6"/>
        <v>2056</v>
      </c>
      <c r="B41" s="2">
        <f t="shared" si="35"/>
        <v>90279.225000000006</v>
      </c>
      <c r="C41" s="2">
        <f t="shared" si="35"/>
        <v>90279.225000000006</v>
      </c>
      <c r="D41" s="2">
        <f t="shared" si="35"/>
        <v>52662.457999999999</v>
      </c>
      <c r="E41" s="2">
        <f t="shared" si="35"/>
        <v>51297.9</v>
      </c>
      <c r="F41" s="2">
        <f t="shared" si="35"/>
        <v>61794.5</v>
      </c>
      <c r="G41" s="2">
        <f t="shared" si="35"/>
        <v>56207.6</v>
      </c>
      <c r="H41" s="2">
        <f t="shared" si="35"/>
        <v>65857.7</v>
      </c>
      <c r="I41" s="2">
        <f t="shared" si="35"/>
        <v>57223.4</v>
      </c>
      <c r="J41" s="2">
        <f t="shared" si="35"/>
        <v>82787.7</v>
      </c>
      <c r="K41" s="2">
        <f t="shared" si="35"/>
        <v>64503.3</v>
      </c>
      <c r="L41" s="2">
        <f t="shared" si="35"/>
        <v>54514.6</v>
      </c>
      <c r="M41" s="2">
        <f t="shared" si="35"/>
        <v>60948</v>
      </c>
      <c r="N41" s="2">
        <f t="shared" si="35"/>
        <v>62133.100000000006</v>
      </c>
      <c r="O41" s="2">
        <f t="shared" si="36"/>
        <v>40869.200000000004</v>
      </c>
      <c r="P41" s="2">
        <f t="shared" si="36"/>
        <v>56133.600000000006</v>
      </c>
      <c r="Q41" s="2">
        <f t="shared" si="36"/>
        <v>48255.200000000004</v>
      </c>
      <c r="R41" s="2">
        <f t="shared" si="36"/>
        <v>38899.600000000006</v>
      </c>
      <c r="S41" s="2">
        <f t="shared" si="36"/>
        <v>38548.764999999999</v>
      </c>
      <c r="T41" s="5">
        <f t="shared" si="36"/>
        <v>40376.800000000003</v>
      </c>
      <c r="U41" s="6">
        <f t="shared" si="36"/>
        <v>39145.800000000003</v>
      </c>
      <c r="V41" s="5">
        <f t="shared" si="36"/>
        <v>41115.4</v>
      </c>
      <c r="W41" s="2">
        <f t="shared" si="36"/>
        <v>38776.5</v>
      </c>
      <c r="X41" s="2">
        <f t="shared" si="36"/>
        <v>40499.9</v>
      </c>
      <c r="Y41" s="2">
        <f t="shared" si="37"/>
        <v>42961.9</v>
      </c>
      <c r="Z41" s="2">
        <f t="shared" si="37"/>
        <v>42838.8</v>
      </c>
      <c r="AA41" s="2">
        <f t="shared" si="37"/>
        <v>47516.600000000006</v>
      </c>
      <c r="AB41" s="2">
        <f t="shared" si="37"/>
        <v>42715.700000000004</v>
      </c>
      <c r="AC41" s="2">
        <f t="shared" si="37"/>
        <v>41484.700000000004</v>
      </c>
      <c r="AD41" s="2">
        <f t="shared" si="37"/>
        <v>48624.500000000007</v>
      </c>
      <c r="AE41" s="2">
        <f t="shared" si="37"/>
        <v>52317.500000000007</v>
      </c>
      <c r="AF41" s="2">
        <f t="shared" si="37"/>
        <v>39022.700000000004</v>
      </c>
      <c r="AG41" s="2">
        <f t="shared" si="37"/>
        <v>45350.04</v>
      </c>
      <c r="AH41" s="2">
        <f t="shared" si="37"/>
        <v>52317.500000000007</v>
      </c>
      <c r="AI41" s="2">
        <f t="shared" si="38"/>
        <v>88354.5</v>
      </c>
      <c r="AJ41" s="2">
        <f t="shared" si="38"/>
        <v>82972.5</v>
      </c>
      <c r="AK41" s="2">
        <f t="shared" si="38"/>
        <v>83869.5</v>
      </c>
      <c r="AL41" s="2">
        <f t="shared" si="38"/>
        <v>80730</v>
      </c>
      <c r="AM41" s="2">
        <f t="shared" si="38"/>
        <v>82972.5</v>
      </c>
      <c r="AN41" s="2">
        <f t="shared" si="39"/>
        <v>102942</v>
      </c>
      <c r="AO41" s="5">
        <f t="shared" si="39"/>
        <v>84588</v>
      </c>
      <c r="AP41" s="2">
        <f t="shared" si="39"/>
        <v>109858</v>
      </c>
      <c r="AQ41" s="2">
        <f t="shared" si="39"/>
        <v>110390</v>
      </c>
      <c r="AR41" s="2">
        <f t="shared" si="39"/>
        <v>122094</v>
      </c>
      <c r="AS41" s="2">
        <f t="shared" si="39"/>
        <v>127449.91</v>
      </c>
      <c r="AT41" s="2">
        <f t="shared" si="39"/>
        <v>118237</v>
      </c>
      <c r="AU41" s="2">
        <f t="shared" si="39"/>
        <v>157472</v>
      </c>
      <c r="AV41" s="2">
        <f t="shared" si="39"/>
        <v>152019</v>
      </c>
      <c r="AW41" s="2">
        <f t="shared" si="39"/>
        <v>146566</v>
      </c>
      <c r="AX41" s="2">
        <f t="shared" si="40"/>
        <v>145980.80000000002</v>
      </c>
      <c r="AY41" s="2">
        <f t="shared" si="40"/>
        <v>167447</v>
      </c>
      <c r="AZ41" s="2">
        <f t="shared" si="40"/>
        <v>175560</v>
      </c>
      <c r="BA41" s="2">
        <f t="shared" si="40"/>
        <v>163457</v>
      </c>
      <c r="BB41" s="2">
        <f t="shared" si="40"/>
        <v>167846</v>
      </c>
      <c r="BC41" s="2">
        <f t="shared" si="40"/>
        <v>180066.04</v>
      </c>
      <c r="BD41" s="2">
        <f t="shared" si="40"/>
        <v>175693</v>
      </c>
      <c r="BE41" s="2">
        <f t="shared" si="40"/>
        <v>137921</v>
      </c>
      <c r="BF41" s="2">
        <f t="shared" si="40"/>
        <v>152817</v>
      </c>
      <c r="BG41" s="2">
        <f t="shared" si="40"/>
        <v>168122.64</v>
      </c>
      <c r="BH41" s="2">
        <f t="shared" si="40"/>
        <v>165984</v>
      </c>
      <c r="BI41" s="2">
        <f t="shared" si="40"/>
        <v>173662.09</v>
      </c>
      <c r="BJ41" s="19"/>
    </row>
    <row r="42" spans="1:62" x14ac:dyDescent="0.25">
      <c r="A42" s="1">
        <f t="shared" si="6"/>
        <v>2057</v>
      </c>
      <c r="B42" s="2">
        <f t="shared" si="35"/>
        <v>91399.05</v>
      </c>
      <c r="C42" s="2">
        <f t="shared" si="35"/>
        <v>91399.05</v>
      </c>
      <c r="D42" s="2">
        <f t="shared" si="35"/>
        <v>53315.684000000001</v>
      </c>
      <c r="E42" s="2">
        <f t="shared" si="35"/>
        <v>51934.2</v>
      </c>
      <c r="F42" s="2">
        <f t="shared" si="35"/>
        <v>62561</v>
      </c>
      <c r="G42" s="2">
        <f t="shared" si="35"/>
        <v>56904.799999999996</v>
      </c>
      <c r="H42" s="2">
        <f t="shared" si="35"/>
        <v>66674.600000000006</v>
      </c>
      <c r="I42" s="2">
        <f t="shared" si="35"/>
        <v>57933.2</v>
      </c>
      <c r="J42" s="2">
        <f t="shared" si="35"/>
        <v>83814.599999999991</v>
      </c>
      <c r="K42" s="2">
        <f t="shared" si="35"/>
        <v>65303.4</v>
      </c>
      <c r="L42" s="2">
        <f t="shared" si="35"/>
        <v>55190.799999999996</v>
      </c>
      <c r="M42" s="2">
        <f t="shared" si="35"/>
        <v>61704</v>
      </c>
      <c r="N42" s="2">
        <f t="shared" si="35"/>
        <v>62903.799999999996</v>
      </c>
      <c r="O42" s="2">
        <f t="shared" si="36"/>
        <v>41101.599999999999</v>
      </c>
      <c r="P42" s="2">
        <f t="shared" si="36"/>
        <v>56452.800000000003</v>
      </c>
      <c r="Q42" s="2">
        <f t="shared" si="36"/>
        <v>48529.599999999999</v>
      </c>
      <c r="R42" s="2">
        <f t="shared" si="36"/>
        <v>39120.800000000003</v>
      </c>
      <c r="S42" s="2">
        <f t="shared" si="36"/>
        <v>38767.97</v>
      </c>
      <c r="T42" s="5">
        <f t="shared" si="36"/>
        <v>40606.400000000001</v>
      </c>
      <c r="U42" s="6">
        <f t="shared" si="36"/>
        <v>39368.400000000001</v>
      </c>
      <c r="V42" s="5">
        <f t="shared" si="36"/>
        <v>41349.199999999997</v>
      </c>
      <c r="W42" s="2">
        <f t="shared" si="36"/>
        <v>38997</v>
      </c>
      <c r="X42" s="2">
        <f t="shared" si="36"/>
        <v>40730.199999999997</v>
      </c>
      <c r="Y42" s="2">
        <f t="shared" si="37"/>
        <v>43206.2</v>
      </c>
      <c r="Z42" s="2">
        <f t="shared" si="37"/>
        <v>43082.400000000001</v>
      </c>
      <c r="AA42" s="2">
        <f t="shared" si="37"/>
        <v>47786.8</v>
      </c>
      <c r="AB42" s="2">
        <f t="shared" si="37"/>
        <v>42958.6</v>
      </c>
      <c r="AC42" s="2">
        <f t="shared" si="37"/>
        <v>41720.6</v>
      </c>
      <c r="AD42" s="2">
        <f t="shared" si="37"/>
        <v>48901</v>
      </c>
      <c r="AE42" s="2">
        <f t="shared" si="37"/>
        <v>52615</v>
      </c>
      <c r="AF42" s="2">
        <f t="shared" si="37"/>
        <v>39244.6</v>
      </c>
      <c r="AG42" s="2">
        <f t="shared" si="37"/>
        <v>45607.92</v>
      </c>
      <c r="AH42" s="2">
        <f t="shared" si="37"/>
        <v>52615</v>
      </c>
      <c r="AI42" s="2">
        <f t="shared" si="38"/>
        <v>89241</v>
      </c>
      <c r="AJ42" s="2">
        <f t="shared" si="38"/>
        <v>83805</v>
      </c>
      <c r="AK42" s="2">
        <f t="shared" si="38"/>
        <v>84711</v>
      </c>
      <c r="AL42" s="2">
        <f t="shared" si="38"/>
        <v>81540</v>
      </c>
      <c r="AM42" s="2">
        <f t="shared" si="38"/>
        <v>83805</v>
      </c>
      <c r="AN42" s="2">
        <f t="shared" si="39"/>
        <v>103716</v>
      </c>
      <c r="AO42" s="5">
        <f t="shared" si="39"/>
        <v>85224</v>
      </c>
      <c r="AP42" s="2">
        <f t="shared" si="39"/>
        <v>110684</v>
      </c>
      <c r="AQ42" s="2">
        <f t="shared" si="39"/>
        <v>111220</v>
      </c>
      <c r="AR42" s="2">
        <f t="shared" si="39"/>
        <v>123012.00000000001</v>
      </c>
      <c r="AS42" s="2">
        <f t="shared" si="39"/>
        <v>128408.18000000001</v>
      </c>
      <c r="AT42" s="2">
        <f t="shared" si="39"/>
        <v>119126</v>
      </c>
      <c r="AU42" s="2">
        <f t="shared" si="39"/>
        <v>158656</v>
      </c>
      <c r="AV42" s="2">
        <f t="shared" si="39"/>
        <v>153162</v>
      </c>
      <c r="AW42" s="2">
        <f t="shared" si="39"/>
        <v>147668</v>
      </c>
      <c r="AX42" s="2">
        <f t="shared" si="40"/>
        <v>147078.40000000002</v>
      </c>
      <c r="AY42" s="2">
        <f t="shared" si="40"/>
        <v>168706</v>
      </c>
      <c r="AZ42" s="2">
        <f t="shared" si="40"/>
        <v>176880</v>
      </c>
      <c r="BA42" s="2">
        <f t="shared" si="40"/>
        <v>164686</v>
      </c>
      <c r="BB42" s="2">
        <f t="shared" si="40"/>
        <v>169108</v>
      </c>
      <c r="BC42" s="2">
        <f t="shared" si="40"/>
        <v>181419.92</v>
      </c>
      <c r="BD42" s="2">
        <f t="shared" si="40"/>
        <v>177014</v>
      </c>
      <c r="BE42" s="2">
        <f t="shared" si="40"/>
        <v>138958</v>
      </c>
      <c r="BF42" s="2">
        <f t="shared" si="40"/>
        <v>153966</v>
      </c>
      <c r="BG42" s="2">
        <f t="shared" si="40"/>
        <v>169386.72</v>
      </c>
      <c r="BH42" s="2">
        <f t="shared" si="40"/>
        <v>167232</v>
      </c>
      <c r="BI42" s="2">
        <f t="shared" si="40"/>
        <v>174967.82</v>
      </c>
      <c r="BJ42" s="19"/>
    </row>
    <row r="43" spans="1:62" x14ac:dyDescent="0.25">
      <c r="A43" s="1">
        <f t="shared" si="6"/>
        <v>2058</v>
      </c>
      <c r="B43" s="2">
        <f t="shared" si="35"/>
        <v>92518.875</v>
      </c>
      <c r="C43" s="2">
        <f t="shared" si="35"/>
        <v>92518.875</v>
      </c>
      <c r="D43" s="2">
        <f t="shared" si="35"/>
        <v>53968.91</v>
      </c>
      <c r="E43" s="2">
        <f t="shared" si="35"/>
        <v>52570.5</v>
      </c>
      <c r="F43" s="2">
        <f t="shared" si="35"/>
        <v>63327.5</v>
      </c>
      <c r="G43" s="2">
        <f t="shared" si="35"/>
        <v>57602</v>
      </c>
      <c r="H43" s="2">
        <f t="shared" si="35"/>
        <v>67491.5</v>
      </c>
      <c r="I43" s="2">
        <f t="shared" si="35"/>
        <v>58643</v>
      </c>
      <c r="J43" s="2">
        <f t="shared" si="35"/>
        <v>84841.5</v>
      </c>
      <c r="K43" s="2">
        <f t="shared" si="35"/>
        <v>66103.5</v>
      </c>
      <c r="L43" s="2">
        <f t="shared" si="35"/>
        <v>55867</v>
      </c>
      <c r="M43" s="2">
        <f t="shared" si="35"/>
        <v>62460</v>
      </c>
      <c r="N43" s="2">
        <f t="shared" si="35"/>
        <v>63674.5</v>
      </c>
      <c r="O43" s="2">
        <f t="shared" si="36"/>
        <v>41334</v>
      </c>
      <c r="P43" s="2">
        <f t="shared" si="36"/>
        <v>56772.000000000007</v>
      </c>
      <c r="Q43" s="2">
        <f t="shared" si="36"/>
        <v>48804.000000000007</v>
      </c>
      <c r="R43" s="2">
        <f t="shared" si="36"/>
        <v>39342</v>
      </c>
      <c r="S43" s="2">
        <f t="shared" si="36"/>
        <v>38987.175000000003</v>
      </c>
      <c r="T43" s="5">
        <f t="shared" si="36"/>
        <v>40836</v>
      </c>
      <c r="U43" s="6">
        <f t="shared" si="36"/>
        <v>39591</v>
      </c>
      <c r="V43" s="5">
        <f t="shared" si="36"/>
        <v>41583</v>
      </c>
      <c r="W43" s="2">
        <f t="shared" si="36"/>
        <v>39217.5</v>
      </c>
      <c r="X43" s="2">
        <f t="shared" si="36"/>
        <v>40960.5</v>
      </c>
      <c r="Y43" s="2">
        <f t="shared" si="37"/>
        <v>43450.500000000007</v>
      </c>
      <c r="Z43" s="2">
        <f t="shared" si="37"/>
        <v>43326.000000000007</v>
      </c>
      <c r="AA43" s="2">
        <f t="shared" si="37"/>
        <v>48057.000000000007</v>
      </c>
      <c r="AB43" s="2">
        <f t="shared" si="37"/>
        <v>43201.500000000007</v>
      </c>
      <c r="AC43" s="2">
        <f t="shared" si="37"/>
        <v>41956.5</v>
      </c>
      <c r="AD43" s="2">
        <f t="shared" si="37"/>
        <v>49177.500000000007</v>
      </c>
      <c r="AE43" s="2">
        <f t="shared" si="37"/>
        <v>52912.500000000007</v>
      </c>
      <c r="AF43" s="2">
        <f t="shared" si="37"/>
        <v>39466.5</v>
      </c>
      <c r="AG43" s="2">
        <f t="shared" si="37"/>
        <v>45865.8</v>
      </c>
      <c r="AH43" s="2">
        <f t="shared" si="37"/>
        <v>52912.500000000007</v>
      </c>
      <c r="AI43" s="2">
        <f t="shared" si="38"/>
        <v>90127.5</v>
      </c>
      <c r="AJ43" s="2">
        <f t="shared" si="38"/>
        <v>84637.5</v>
      </c>
      <c r="AK43" s="2">
        <f t="shared" si="38"/>
        <v>85552.5</v>
      </c>
      <c r="AL43" s="2">
        <f t="shared" si="38"/>
        <v>82350</v>
      </c>
      <c r="AM43" s="2">
        <f t="shared" si="38"/>
        <v>84637.5</v>
      </c>
      <c r="AN43" s="2">
        <f t="shared" si="39"/>
        <v>104490</v>
      </c>
      <c r="AO43" s="5">
        <f t="shared" si="39"/>
        <v>85860</v>
      </c>
      <c r="AP43" s="2">
        <f t="shared" si="39"/>
        <v>111510.00000000001</v>
      </c>
      <c r="AQ43" s="2">
        <f t="shared" si="39"/>
        <v>112050.00000000001</v>
      </c>
      <c r="AR43" s="2">
        <f t="shared" si="39"/>
        <v>123930.00000000001</v>
      </c>
      <c r="AS43" s="2">
        <f t="shared" si="39"/>
        <v>129366.45000000001</v>
      </c>
      <c r="AT43" s="2">
        <f t="shared" si="39"/>
        <v>120015.00000000001</v>
      </c>
      <c r="AU43" s="2">
        <f t="shared" si="39"/>
        <v>159840</v>
      </c>
      <c r="AV43" s="2">
        <f t="shared" si="39"/>
        <v>154305</v>
      </c>
      <c r="AW43" s="2">
        <f t="shared" si="39"/>
        <v>148770</v>
      </c>
      <c r="AX43" s="2">
        <f t="shared" si="40"/>
        <v>148176</v>
      </c>
      <c r="AY43" s="2">
        <f t="shared" si="40"/>
        <v>169965</v>
      </c>
      <c r="AZ43" s="2">
        <f t="shared" si="40"/>
        <v>178200</v>
      </c>
      <c r="BA43" s="2">
        <f t="shared" si="40"/>
        <v>165915</v>
      </c>
      <c r="BB43" s="2">
        <f t="shared" si="40"/>
        <v>170370</v>
      </c>
      <c r="BC43" s="2">
        <f t="shared" si="40"/>
        <v>182773.80000000002</v>
      </c>
      <c r="BD43" s="2">
        <f t="shared" si="40"/>
        <v>178335</v>
      </c>
      <c r="BE43" s="2">
        <f t="shared" si="40"/>
        <v>139995</v>
      </c>
      <c r="BF43" s="2">
        <f t="shared" si="40"/>
        <v>155115</v>
      </c>
      <c r="BG43" s="2">
        <f t="shared" si="40"/>
        <v>170650.80000000002</v>
      </c>
      <c r="BH43" s="2">
        <f t="shared" si="40"/>
        <v>168480</v>
      </c>
      <c r="BI43" s="2">
        <f t="shared" si="40"/>
        <v>176273.55000000002</v>
      </c>
      <c r="BJ43" s="19"/>
    </row>
    <row r="44" spans="1:62" x14ac:dyDescent="0.25">
      <c r="A44" s="1">
        <f t="shared" si="6"/>
        <v>2059</v>
      </c>
      <c r="B44" s="2">
        <f t="shared" si="35"/>
        <v>93638.7</v>
      </c>
      <c r="C44" s="2">
        <f t="shared" si="35"/>
        <v>93638.7</v>
      </c>
      <c r="D44" s="2">
        <f t="shared" si="35"/>
        <v>54622.135999999999</v>
      </c>
      <c r="E44" s="2">
        <f t="shared" si="35"/>
        <v>53206.8</v>
      </c>
      <c r="F44" s="2">
        <f t="shared" si="35"/>
        <v>64094</v>
      </c>
      <c r="G44" s="2">
        <f t="shared" si="35"/>
        <v>58299.199999999997</v>
      </c>
      <c r="H44" s="2">
        <f t="shared" si="35"/>
        <v>68308.399999999994</v>
      </c>
      <c r="I44" s="2">
        <f t="shared" si="35"/>
        <v>59352.800000000003</v>
      </c>
      <c r="J44" s="2">
        <f t="shared" si="35"/>
        <v>85868.4</v>
      </c>
      <c r="K44" s="2">
        <f t="shared" si="35"/>
        <v>66903.600000000006</v>
      </c>
      <c r="L44" s="2">
        <f t="shared" si="35"/>
        <v>56543.199999999997</v>
      </c>
      <c r="M44" s="2">
        <f t="shared" si="35"/>
        <v>63216</v>
      </c>
      <c r="N44" s="2">
        <f t="shared" si="35"/>
        <v>64445.2</v>
      </c>
      <c r="O44" s="2">
        <f t="shared" si="36"/>
        <v>41566.400000000001</v>
      </c>
      <c r="P44" s="2">
        <f t="shared" si="36"/>
        <v>57091.199999999997</v>
      </c>
      <c r="Q44" s="2">
        <f t="shared" si="36"/>
        <v>49078.400000000001</v>
      </c>
      <c r="R44" s="2">
        <f t="shared" si="36"/>
        <v>39563.199999999997</v>
      </c>
      <c r="S44" s="2">
        <f t="shared" si="36"/>
        <v>39206.379999999997</v>
      </c>
      <c r="T44" s="5">
        <f t="shared" si="36"/>
        <v>41065.599999999999</v>
      </c>
      <c r="U44" s="6">
        <f t="shared" si="36"/>
        <v>39813.599999999999</v>
      </c>
      <c r="V44" s="5">
        <f t="shared" si="36"/>
        <v>41816.800000000003</v>
      </c>
      <c r="W44" s="2">
        <f t="shared" si="36"/>
        <v>39438</v>
      </c>
      <c r="X44" s="2">
        <f t="shared" si="36"/>
        <v>41190.800000000003</v>
      </c>
      <c r="Y44" s="2">
        <f t="shared" si="37"/>
        <v>43694.8</v>
      </c>
      <c r="Z44" s="2">
        <f t="shared" si="37"/>
        <v>43569.599999999999</v>
      </c>
      <c r="AA44" s="2">
        <f t="shared" si="37"/>
        <v>48327.199999999997</v>
      </c>
      <c r="AB44" s="2">
        <f t="shared" si="37"/>
        <v>43444.4</v>
      </c>
      <c r="AC44" s="2">
        <f t="shared" si="37"/>
        <v>42192.4</v>
      </c>
      <c r="AD44" s="2">
        <f t="shared" si="37"/>
        <v>49454</v>
      </c>
      <c r="AE44" s="2">
        <f t="shared" si="37"/>
        <v>53210</v>
      </c>
      <c r="AF44" s="2">
        <f t="shared" si="37"/>
        <v>39688.400000000001</v>
      </c>
      <c r="AG44" s="2">
        <f t="shared" si="37"/>
        <v>46123.68</v>
      </c>
      <c r="AH44" s="2">
        <f t="shared" si="37"/>
        <v>53210</v>
      </c>
      <c r="AI44" s="2">
        <f t="shared" si="38"/>
        <v>91014</v>
      </c>
      <c r="AJ44" s="2">
        <f t="shared" si="38"/>
        <v>85470</v>
      </c>
      <c r="AK44" s="2">
        <f t="shared" si="38"/>
        <v>86394</v>
      </c>
      <c r="AL44" s="2">
        <f t="shared" si="38"/>
        <v>83160</v>
      </c>
      <c r="AM44" s="2">
        <f t="shared" si="38"/>
        <v>85470</v>
      </c>
      <c r="AN44" s="2">
        <f t="shared" si="39"/>
        <v>105263.99999999999</v>
      </c>
      <c r="AO44" s="5">
        <f t="shared" si="39"/>
        <v>86495.999999999985</v>
      </c>
      <c r="AP44" s="2">
        <f t="shared" si="39"/>
        <v>112335.99999999999</v>
      </c>
      <c r="AQ44" s="2">
        <f t="shared" si="39"/>
        <v>112879.99999999999</v>
      </c>
      <c r="AR44" s="2">
        <f t="shared" si="39"/>
        <v>124847.99999999999</v>
      </c>
      <c r="AS44" s="2">
        <f t="shared" si="39"/>
        <v>130324.71999999999</v>
      </c>
      <c r="AT44" s="2">
        <f t="shared" si="39"/>
        <v>120903.99999999999</v>
      </c>
      <c r="AU44" s="2">
        <f t="shared" si="39"/>
        <v>161023.99999999997</v>
      </c>
      <c r="AV44" s="2">
        <f t="shared" si="39"/>
        <v>155448</v>
      </c>
      <c r="AW44" s="2">
        <f t="shared" si="39"/>
        <v>149872</v>
      </c>
      <c r="AX44" s="2">
        <f t="shared" si="40"/>
        <v>149273.59999999998</v>
      </c>
      <c r="AY44" s="2">
        <f t="shared" si="40"/>
        <v>171223.99999999997</v>
      </c>
      <c r="AZ44" s="2">
        <f t="shared" si="40"/>
        <v>179519.99999999997</v>
      </c>
      <c r="BA44" s="2">
        <f t="shared" si="40"/>
        <v>167143.99999999997</v>
      </c>
      <c r="BB44" s="2">
        <f t="shared" si="40"/>
        <v>171631.99999999997</v>
      </c>
      <c r="BC44" s="2">
        <f t="shared" si="40"/>
        <v>184127.68</v>
      </c>
      <c r="BD44" s="2">
        <f t="shared" si="40"/>
        <v>179655.99999999997</v>
      </c>
      <c r="BE44" s="2">
        <f t="shared" si="40"/>
        <v>141032</v>
      </c>
      <c r="BF44" s="2">
        <f t="shared" si="40"/>
        <v>156264</v>
      </c>
      <c r="BG44" s="2">
        <f t="shared" si="40"/>
        <v>171914.87999999998</v>
      </c>
      <c r="BH44" s="2">
        <f t="shared" si="40"/>
        <v>169727.99999999997</v>
      </c>
      <c r="BI44" s="2">
        <f t="shared" si="40"/>
        <v>177579.27999999997</v>
      </c>
      <c r="BJ44" s="19"/>
    </row>
    <row r="45" spans="1:62" x14ac:dyDescent="0.25">
      <c r="A45" s="1">
        <f t="shared" si="6"/>
        <v>2060</v>
      </c>
      <c r="B45" s="2">
        <f t="shared" si="35"/>
        <v>94758.525000000009</v>
      </c>
      <c r="C45" s="2">
        <f t="shared" si="35"/>
        <v>94758.525000000009</v>
      </c>
      <c r="D45" s="2">
        <f t="shared" si="35"/>
        <v>55275.362000000001</v>
      </c>
      <c r="E45" s="2">
        <f t="shared" si="35"/>
        <v>53843.100000000006</v>
      </c>
      <c r="F45" s="2">
        <f t="shared" si="35"/>
        <v>64860.500000000007</v>
      </c>
      <c r="G45" s="2">
        <f t="shared" si="35"/>
        <v>58996.4</v>
      </c>
      <c r="H45" s="2">
        <f t="shared" si="35"/>
        <v>69125.3</v>
      </c>
      <c r="I45" s="2">
        <f t="shared" si="35"/>
        <v>60062.600000000006</v>
      </c>
      <c r="J45" s="2">
        <f t="shared" si="35"/>
        <v>86895.3</v>
      </c>
      <c r="K45" s="2">
        <f t="shared" si="35"/>
        <v>67703.700000000012</v>
      </c>
      <c r="L45" s="2">
        <f t="shared" si="35"/>
        <v>57219.4</v>
      </c>
      <c r="M45" s="2">
        <f t="shared" si="35"/>
        <v>63972.000000000007</v>
      </c>
      <c r="N45" s="2">
        <f t="shared" si="35"/>
        <v>65215.9</v>
      </c>
      <c r="O45" s="2">
        <f t="shared" si="36"/>
        <v>41798.799999999996</v>
      </c>
      <c r="P45" s="2">
        <f t="shared" si="36"/>
        <v>57410.399999999994</v>
      </c>
      <c r="Q45" s="2">
        <f t="shared" si="36"/>
        <v>49352.799999999996</v>
      </c>
      <c r="R45" s="2">
        <f t="shared" si="36"/>
        <v>39784.399999999994</v>
      </c>
      <c r="S45" s="2">
        <f t="shared" si="36"/>
        <v>39425.584999999999</v>
      </c>
      <c r="T45" s="5">
        <f t="shared" si="36"/>
        <v>41295.199999999997</v>
      </c>
      <c r="U45" s="6">
        <f t="shared" si="36"/>
        <v>40036.199999999997</v>
      </c>
      <c r="V45" s="5">
        <f t="shared" si="36"/>
        <v>42050.6</v>
      </c>
      <c r="W45" s="2">
        <f t="shared" si="36"/>
        <v>39658.5</v>
      </c>
      <c r="X45" s="2">
        <f t="shared" si="36"/>
        <v>41421.1</v>
      </c>
      <c r="Y45" s="2">
        <f t="shared" si="37"/>
        <v>43939.1</v>
      </c>
      <c r="Z45" s="2">
        <f t="shared" si="37"/>
        <v>43813.2</v>
      </c>
      <c r="AA45" s="2">
        <f t="shared" si="37"/>
        <v>48597.399999999994</v>
      </c>
      <c r="AB45" s="2">
        <f t="shared" si="37"/>
        <v>43687.299999999996</v>
      </c>
      <c r="AC45" s="2">
        <f t="shared" si="37"/>
        <v>42428.299999999996</v>
      </c>
      <c r="AD45" s="2">
        <f t="shared" si="37"/>
        <v>49730.499999999993</v>
      </c>
      <c r="AE45" s="2">
        <f t="shared" si="37"/>
        <v>53507.499999999993</v>
      </c>
      <c r="AF45" s="2">
        <f t="shared" si="37"/>
        <v>39910.299999999996</v>
      </c>
      <c r="AG45" s="2">
        <f t="shared" si="37"/>
        <v>46381.56</v>
      </c>
      <c r="AH45" s="2">
        <f t="shared" si="37"/>
        <v>53507.499999999993</v>
      </c>
      <c r="AI45" s="2">
        <f t="shared" si="38"/>
        <v>91900.5</v>
      </c>
      <c r="AJ45" s="2">
        <f t="shared" si="38"/>
        <v>86302.5</v>
      </c>
      <c r="AK45" s="2">
        <f t="shared" si="38"/>
        <v>87235.5</v>
      </c>
      <c r="AL45" s="2">
        <f t="shared" si="38"/>
        <v>83970</v>
      </c>
      <c r="AM45" s="2">
        <f t="shared" si="38"/>
        <v>86302.5</v>
      </c>
      <c r="AN45" s="2">
        <f t="shared" si="39"/>
        <v>106038.00000000001</v>
      </c>
      <c r="AO45" s="5">
        <f t="shared" si="39"/>
        <v>87132</v>
      </c>
      <c r="AP45" s="2">
        <f t="shared" si="39"/>
        <v>113162.00000000001</v>
      </c>
      <c r="AQ45" s="2">
        <f t="shared" si="39"/>
        <v>113710.00000000001</v>
      </c>
      <c r="AR45" s="2">
        <f t="shared" si="39"/>
        <v>125766.00000000001</v>
      </c>
      <c r="AS45" s="2">
        <f t="shared" si="39"/>
        <v>131282.99000000002</v>
      </c>
      <c r="AT45" s="2">
        <f t="shared" si="39"/>
        <v>121793.00000000001</v>
      </c>
      <c r="AU45" s="2">
        <f t="shared" si="39"/>
        <v>162208</v>
      </c>
      <c r="AV45" s="2">
        <f t="shared" si="39"/>
        <v>156591</v>
      </c>
      <c r="AW45" s="2">
        <f t="shared" si="39"/>
        <v>150974</v>
      </c>
      <c r="AX45" s="2">
        <f t="shared" si="40"/>
        <v>150371.20000000001</v>
      </c>
      <c r="AY45" s="2">
        <f t="shared" si="40"/>
        <v>172483</v>
      </c>
      <c r="AZ45" s="2">
        <f t="shared" si="40"/>
        <v>180840</v>
      </c>
      <c r="BA45" s="2">
        <f t="shared" si="40"/>
        <v>168373</v>
      </c>
      <c r="BB45" s="2">
        <f t="shared" si="40"/>
        <v>172894</v>
      </c>
      <c r="BC45" s="2">
        <f t="shared" si="40"/>
        <v>185481.56000000003</v>
      </c>
      <c r="BD45" s="2">
        <f t="shared" si="40"/>
        <v>180977</v>
      </c>
      <c r="BE45" s="2">
        <f t="shared" si="40"/>
        <v>142069</v>
      </c>
      <c r="BF45" s="2">
        <f t="shared" si="40"/>
        <v>157413</v>
      </c>
      <c r="BG45" s="2">
        <f t="shared" si="40"/>
        <v>173178.96000000002</v>
      </c>
      <c r="BH45" s="2">
        <f t="shared" si="40"/>
        <v>170976</v>
      </c>
      <c r="BI45" s="2">
        <f t="shared" si="40"/>
        <v>178885.01</v>
      </c>
      <c r="BJ45" s="19"/>
    </row>
    <row r="46" spans="1:62" x14ac:dyDescent="0.25">
      <c r="A46" s="1">
        <f t="shared" si="6"/>
        <v>2061</v>
      </c>
      <c r="B46" s="2">
        <f t="shared" si="35"/>
        <v>95878.35</v>
      </c>
      <c r="C46" s="2">
        <f t="shared" si="35"/>
        <v>95878.35</v>
      </c>
      <c r="D46" s="2">
        <f t="shared" si="35"/>
        <v>55928.588000000003</v>
      </c>
      <c r="E46" s="2">
        <f t="shared" si="35"/>
        <v>54479.4</v>
      </c>
      <c r="F46" s="2">
        <f t="shared" si="35"/>
        <v>65627</v>
      </c>
      <c r="G46" s="2">
        <f t="shared" si="35"/>
        <v>59693.599999999999</v>
      </c>
      <c r="H46" s="2">
        <f t="shared" si="35"/>
        <v>69942.2</v>
      </c>
      <c r="I46" s="2">
        <f t="shared" si="35"/>
        <v>60772.4</v>
      </c>
      <c r="J46" s="2">
        <f t="shared" si="35"/>
        <v>87922.2</v>
      </c>
      <c r="K46" s="2">
        <f t="shared" si="35"/>
        <v>68503.8</v>
      </c>
      <c r="L46" s="2">
        <f t="shared" si="35"/>
        <v>57895.6</v>
      </c>
      <c r="M46" s="2">
        <f t="shared" si="35"/>
        <v>64728</v>
      </c>
      <c r="N46" s="2">
        <f t="shared" si="35"/>
        <v>65986.600000000006</v>
      </c>
      <c r="O46" s="2">
        <f t="shared" si="36"/>
        <v>42031.199999999997</v>
      </c>
      <c r="P46" s="2">
        <f t="shared" si="36"/>
        <v>57729.599999999999</v>
      </c>
      <c r="Q46" s="2">
        <f t="shared" si="36"/>
        <v>49627.199999999997</v>
      </c>
      <c r="R46" s="2">
        <f t="shared" si="36"/>
        <v>40005.599999999999</v>
      </c>
      <c r="S46" s="2">
        <f t="shared" si="36"/>
        <v>39644.79</v>
      </c>
      <c r="T46" s="5">
        <f t="shared" si="36"/>
        <v>41524.800000000003</v>
      </c>
      <c r="U46" s="6">
        <f t="shared" si="36"/>
        <v>40258.800000000003</v>
      </c>
      <c r="V46" s="5">
        <f t="shared" si="36"/>
        <v>42284.4</v>
      </c>
      <c r="W46" s="2">
        <f t="shared" si="36"/>
        <v>39879</v>
      </c>
      <c r="X46" s="2">
        <f t="shared" si="36"/>
        <v>41651.4</v>
      </c>
      <c r="Y46" s="2">
        <f t="shared" si="37"/>
        <v>44183.4</v>
      </c>
      <c r="Z46" s="2">
        <f t="shared" si="37"/>
        <v>44056.800000000003</v>
      </c>
      <c r="AA46" s="2">
        <f t="shared" si="37"/>
        <v>48867.6</v>
      </c>
      <c r="AB46" s="2">
        <f t="shared" si="37"/>
        <v>43930.2</v>
      </c>
      <c r="AC46" s="2">
        <f t="shared" si="37"/>
        <v>42664.2</v>
      </c>
      <c r="AD46" s="2">
        <f t="shared" si="37"/>
        <v>50007</v>
      </c>
      <c r="AE46" s="2">
        <f t="shared" si="37"/>
        <v>53805</v>
      </c>
      <c r="AF46" s="2">
        <f t="shared" si="37"/>
        <v>40132.199999999997</v>
      </c>
      <c r="AG46" s="2">
        <f t="shared" si="37"/>
        <v>46639.44</v>
      </c>
      <c r="AH46" s="2">
        <f t="shared" si="37"/>
        <v>53805</v>
      </c>
      <c r="AI46" s="2">
        <f t="shared" si="38"/>
        <v>92786.999999999985</v>
      </c>
      <c r="AJ46" s="2">
        <f t="shared" si="38"/>
        <v>87134.999999999985</v>
      </c>
      <c r="AK46" s="2">
        <f t="shared" si="38"/>
        <v>88076.999999999985</v>
      </c>
      <c r="AL46" s="2">
        <f t="shared" si="38"/>
        <v>84779.999999999985</v>
      </c>
      <c r="AM46" s="2">
        <f t="shared" si="38"/>
        <v>87134.999999999985</v>
      </c>
      <c r="AN46" s="2">
        <f t="shared" si="39"/>
        <v>106811.99999999999</v>
      </c>
      <c r="AO46" s="5">
        <f t="shared" si="39"/>
        <v>87768</v>
      </c>
      <c r="AP46" s="2">
        <f t="shared" si="39"/>
        <v>113987.99999999999</v>
      </c>
      <c r="AQ46" s="2">
        <f t="shared" si="39"/>
        <v>114539.99999999999</v>
      </c>
      <c r="AR46" s="2">
        <f t="shared" si="39"/>
        <v>126683.99999999999</v>
      </c>
      <c r="AS46" s="2">
        <f t="shared" si="39"/>
        <v>132241.25999999998</v>
      </c>
      <c r="AT46" s="2">
        <f t="shared" si="39"/>
        <v>122681.99999999999</v>
      </c>
      <c r="AU46" s="2">
        <f t="shared" si="39"/>
        <v>163392</v>
      </c>
      <c r="AV46" s="2">
        <f t="shared" si="39"/>
        <v>157734</v>
      </c>
      <c r="AW46" s="2">
        <f t="shared" si="39"/>
        <v>152076</v>
      </c>
      <c r="AX46" s="2">
        <f t="shared" si="40"/>
        <v>151468.79999999999</v>
      </c>
      <c r="AY46" s="2">
        <f t="shared" si="40"/>
        <v>173742</v>
      </c>
      <c r="AZ46" s="2">
        <f t="shared" si="40"/>
        <v>182160</v>
      </c>
      <c r="BA46" s="2">
        <f t="shared" si="40"/>
        <v>169602</v>
      </c>
      <c r="BB46" s="2">
        <f t="shared" si="40"/>
        <v>174156</v>
      </c>
      <c r="BC46" s="2">
        <f t="shared" si="40"/>
        <v>186835.43999999997</v>
      </c>
      <c r="BD46" s="2">
        <f t="shared" si="40"/>
        <v>182298</v>
      </c>
      <c r="BE46" s="2">
        <f t="shared" si="40"/>
        <v>143106</v>
      </c>
      <c r="BF46" s="2">
        <f t="shared" si="40"/>
        <v>158562</v>
      </c>
      <c r="BG46" s="2">
        <f t="shared" si="40"/>
        <v>174443.03999999998</v>
      </c>
      <c r="BH46" s="2">
        <f t="shared" si="40"/>
        <v>172224</v>
      </c>
      <c r="BI46" s="2">
        <f t="shared" si="40"/>
        <v>180190.74</v>
      </c>
      <c r="BJ46" s="19"/>
    </row>
    <row r="47" spans="1:62" x14ac:dyDescent="0.25">
      <c r="A47" s="1">
        <f t="shared" si="6"/>
        <v>2062</v>
      </c>
      <c r="B47" s="2">
        <f t="shared" si="35"/>
        <v>96998.175000000003</v>
      </c>
      <c r="C47" s="2">
        <f t="shared" si="35"/>
        <v>96998.175000000003</v>
      </c>
      <c r="D47" s="2">
        <f t="shared" si="35"/>
        <v>56581.813999999998</v>
      </c>
      <c r="E47" s="2">
        <f t="shared" si="35"/>
        <v>55115.7</v>
      </c>
      <c r="F47" s="2">
        <f t="shared" si="35"/>
        <v>66393.5</v>
      </c>
      <c r="G47" s="2">
        <f t="shared" si="35"/>
        <v>60390.799999999996</v>
      </c>
      <c r="H47" s="2">
        <f t="shared" si="35"/>
        <v>70759.099999999991</v>
      </c>
      <c r="I47" s="2">
        <f t="shared" si="35"/>
        <v>61482.2</v>
      </c>
      <c r="J47" s="2">
        <f t="shared" si="35"/>
        <v>88949.099999999991</v>
      </c>
      <c r="K47" s="2">
        <f t="shared" si="35"/>
        <v>69303.899999999994</v>
      </c>
      <c r="L47" s="2">
        <f t="shared" si="35"/>
        <v>58571.799999999996</v>
      </c>
      <c r="M47" s="2">
        <f t="shared" si="35"/>
        <v>65484</v>
      </c>
      <c r="N47" s="2">
        <f t="shared" si="35"/>
        <v>66757.3</v>
      </c>
      <c r="O47" s="2">
        <f t="shared" si="36"/>
        <v>42263.600000000006</v>
      </c>
      <c r="P47" s="2">
        <f t="shared" si="36"/>
        <v>58048.800000000003</v>
      </c>
      <c r="Q47" s="2">
        <f t="shared" si="36"/>
        <v>49901.600000000006</v>
      </c>
      <c r="R47" s="2">
        <f t="shared" si="36"/>
        <v>40226.800000000003</v>
      </c>
      <c r="S47" s="2">
        <f t="shared" si="36"/>
        <v>39863.995000000003</v>
      </c>
      <c r="T47" s="5">
        <f t="shared" si="36"/>
        <v>41754.400000000001</v>
      </c>
      <c r="U47" s="6">
        <f t="shared" si="36"/>
        <v>40481.4</v>
      </c>
      <c r="V47" s="5">
        <f t="shared" si="36"/>
        <v>42518.200000000004</v>
      </c>
      <c r="W47" s="2">
        <f t="shared" si="36"/>
        <v>40099.500000000007</v>
      </c>
      <c r="X47" s="2">
        <f t="shared" si="36"/>
        <v>41881.700000000004</v>
      </c>
      <c r="Y47" s="2">
        <f t="shared" si="37"/>
        <v>44427.700000000004</v>
      </c>
      <c r="Z47" s="2">
        <f t="shared" si="37"/>
        <v>44300.4</v>
      </c>
      <c r="AA47" s="2">
        <f t="shared" si="37"/>
        <v>49137.8</v>
      </c>
      <c r="AB47" s="2">
        <f t="shared" si="37"/>
        <v>44173.100000000006</v>
      </c>
      <c r="AC47" s="2">
        <f t="shared" si="37"/>
        <v>42900.100000000006</v>
      </c>
      <c r="AD47" s="2">
        <f t="shared" si="37"/>
        <v>50283.500000000007</v>
      </c>
      <c r="AE47" s="2">
        <f t="shared" si="37"/>
        <v>54102.500000000007</v>
      </c>
      <c r="AF47" s="2">
        <f t="shared" si="37"/>
        <v>40354.100000000006</v>
      </c>
      <c r="AG47" s="2">
        <f t="shared" si="37"/>
        <v>46897.320000000007</v>
      </c>
      <c r="AH47" s="2">
        <f t="shared" si="37"/>
        <v>54102.500000000007</v>
      </c>
      <c r="AI47" s="2">
        <f t="shared" si="38"/>
        <v>93673.5</v>
      </c>
      <c r="AJ47" s="2">
        <f t="shared" si="38"/>
        <v>87967.5</v>
      </c>
      <c r="AK47" s="2">
        <f t="shared" si="38"/>
        <v>88918.5</v>
      </c>
      <c r="AL47" s="2">
        <f t="shared" si="38"/>
        <v>85590</v>
      </c>
      <c r="AM47" s="2">
        <f t="shared" si="38"/>
        <v>87967.5</v>
      </c>
      <c r="AN47" s="2">
        <f t="shared" si="39"/>
        <v>107586.00000000001</v>
      </c>
      <c r="AO47" s="5">
        <f t="shared" si="39"/>
        <v>88404.000000000015</v>
      </c>
      <c r="AP47" s="2">
        <f t="shared" si="39"/>
        <v>114814.00000000001</v>
      </c>
      <c r="AQ47" s="2">
        <f t="shared" si="39"/>
        <v>115370.00000000001</v>
      </c>
      <c r="AR47" s="2">
        <f t="shared" si="39"/>
        <v>127602.00000000001</v>
      </c>
      <c r="AS47" s="2">
        <f t="shared" si="39"/>
        <v>133199.53</v>
      </c>
      <c r="AT47" s="2">
        <f t="shared" si="39"/>
        <v>123571.00000000001</v>
      </c>
      <c r="AU47" s="2">
        <f t="shared" si="39"/>
        <v>164576.00000000003</v>
      </c>
      <c r="AV47" s="2">
        <f t="shared" si="39"/>
        <v>158877</v>
      </c>
      <c r="AW47" s="2">
        <f t="shared" si="39"/>
        <v>153178</v>
      </c>
      <c r="AX47" s="2">
        <f t="shared" si="40"/>
        <v>152566.40000000002</v>
      </c>
      <c r="AY47" s="2">
        <f t="shared" si="40"/>
        <v>175001.00000000003</v>
      </c>
      <c r="AZ47" s="2">
        <f t="shared" si="40"/>
        <v>183480.00000000003</v>
      </c>
      <c r="BA47" s="2">
        <f t="shared" si="40"/>
        <v>170831.00000000003</v>
      </c>
      <c r="BB47" s="2">
        <f t="shared" si="40"/>
        <v>175418.00000000003</v>
      </c>
      <c r="BC47" s="2">
        <f t="shared" si="40"/>
        <v>188189.32</v>
      </c>
      <c r="BD47" s="2">
        <f t="shared" si="40"/>
        <v>183619.00000000003</v>
      </c>
      <c r="BE47" s="2">
        <f t="shared" si="40"/>
        <v>144143</v>
      </c>
      <c r="BF47" s="2">
        <f t="shared" si="40"/>
        <v>159711</v>
      </c>
      <c r="BG47" s="2">
        <f t="shared" si="40"/>
        <v>175707.12000000002</v>
      </c>
      <c r="BH47" s="2">
        <f t="shared" si="40"/>
        <v>173472.00000000003</v>
      </c>
      <c r="BI47" s="2">
        <f t="shared" si="40"/>
        <v>181496.47000000003</v>
      </c>
      <c r="BJ47" s="19"/>
    </row>
    <row r="48" spans="1:62" x14ac:dyDescent="0.25">
      <c r="A48" s="1">
        <f t="shared" si="6"/>
        <v>2063</v>
      </c>
      <c r="B48" s="2">
        <f t="shared" si="35"/>
        <v>98118</v>
      </c>
      <c r="C48" s="2">
        <f t="shared" si="35"/>
        <v>98118</v>
      </c>
      <c r="D48" s="2">
        <f t="shared" si="35"/>
        <v>57235.040000000001</v>
      </c>
      <c r="E48" s="2">
        <f t="shared" si="35"/>
        <v>55752</v>
      </c>
      <c r="F48" s="2">
        <f t="shared" si="35"/>
        <v>67160</v>
      </c>
      <c r="G48" s="2">
        <f t="shared" si="35"/>
        <v>61088</v>
      </c>
      <c r="H48" s="2">
        <f t="shared" si="35"/>
        <v>71576</v>
      </c>
      <c r="I48" s="2">
        <f t="shared" si="35"/>
        <v>62192</v>
      </c>
      <c r="J48" s="2">
        <f t="shared" si="35"/>
        <v>89976</v>
      </c>
      <c r="K48" s="2">
        <f t="shared" si="35"/>
        <v>70104</v>
      </c>
      <c r="L48" s="2">
        <f t="shared" si="35"/>
        <v>59248</v>
      </c>
      <c r="M48" s="2">
        <f t="shared" si="35"/>
        <v>66240</v>
      </c>
      <c r="N48" s="2">
        <f t="shared" si="35"/>
        <v>67528</v>
      </c>
      <c r="O48" s="2">
        <f t="shared" si="36"/>
        <v>42496</v>
      </c>
      <c r="P48" s="2">
        <f t="shared" si="36"/>
        <v>58368</v>
      </c>
      <c r="Q48" s="2">
        <f t="shared" si="36"/>
        <v>50176</v>
      </c>
      <c r="R48" s="2">
        <f t="shared" si="36"/>
        <v>40448</v>
      </c>
      <c r="S48" s="2">
        <f t="shared" si="36"/>
        <v>40083.200000000004</v>
      </c>
      <c r="T48" s="5">
        <f t="shared" si="36"/>
        <v>41984</v>
      </c>
      <c r="U48" s="6">
        <f t="shared" si="36"/>
        <v>40704</v>
      </c>
      <c r="V48" s="5">
        <f t="shared" si="36"/>
        <v>42752</v>
      </c>
      <c r="W48" s="2">
        <f t="shared" si="36"/>
        <v>40320</v>
      </c>
      <c r="X48" s="2">
        <f t="shared" si="36"/>
        <v>42112</v>
      </c>
      <c r="Y48" s="2">
        <f t="shared" si="37"/>
        <v>44672</v>
      </c>
      <c r="Z48" s="2">
        <f t="shared" si="37"/>
        <v>44544</v>
      </c>
      <c r="AA48" s="2">
        <f t="shared" si="37"/>
        <v>49408</v>
      </c>
      <c r="AB48" s="2">
        <f t="shared" si="37"/>
        <v>44416</v>
      </c>
      <c r="AC48" s="2">
        <f t="shared" si="37"/>
        <v>43136</v>
      </c>
      <c r="AD48" s="2">
        <f t="shared" si="37"/>
        <v>50560</v>
      </c>
      <c r="AE48" s="2">
        <f t="shared" si="37"/>
        <v>54400</v>
      </c>
      <c r="AF48" s="2">
        <f t="shared" si="37"/>
        <v>40576</v>
      </c>
      <c r="AG48" s="2">
        <f t="shared" si="37"/>
        <v>47155.200000000004</v>
      </c>
      <c r="AH48" s="2">
        <f t="shared" si="37"/>
        <v>54400</v>
      </c>
      <c r="AI48" s="2">
        <f t="shared" si="38"/>
        <v>94560</v>
      </c>
      <c r="AJ48" s="2">
        <f t="shared" si="38"/>
        <v>88800</v>
      </c>
      <c r="AK48" s="2">
        <f t="shared" si="38"/>
        <v>89760</v>
      </c>
      <c r="AL48" s="2">
        <f t="shared" si="38"/>
        <v>86400</v>
      </c>
      <c r="AM48" s="2">
        <f t="shared" si="38"/>
        <v>88800</v>
      </c>
      <c r="AN48" s="2">
        <f t="shared" si="39"/>
        <v>108360</v>
      </c>
      <c r="AO48" s="5">
        <f t="shared" si="39"/>
        <v>89040</v>
      </c>
      <c r="AP48" s="2">
        <f t="shared" si="39"/>
        <v>115639.99999999999</v>
      </c>
      <c r="AQ48" s="2">
        <f t="shared" si="39"/>
        <v>116199.99999999999</v>
      </c>
      <c r="AR48" s="2">
        <f t="shared" si="39"/>
        <v>128519.99999999999</v>
      </c>
      <c r="AS48" s="2">
        <f t="shared" si="39"/>
        <v>134157.79999999999</v>
      </c>
      <c r="AT48" s="2">
        <f t="shared" si="39"/>
        <v>124459.99999999999</v>
      </c>
      <c r="AU48" s="2">
        <f t="shared" si="39"/>
        <v>165760</v>
      </c>
      <c r="AV48" s="2">
        <f t="shared" si="39"/>
        <v>160020</v>
      </c>
      <c r="AW48" s="2">
        <f t="shared" si="39"/>
        <v>154280</v>
      </c>
      <c r="AX48" s="2">
        <f t="shared" si="40"/>
        <v>153664</v>
      </c>
      <c r="AY48" s="2">
        <f t="shared" si="40"/>
        <v>176260</v>
      </c>
      <c r="AZ48" s="2">
        <f t="shared" si="40"/>
        <v>184800</v>
      </c>
      <c r="BA48" s="2">
        <f t="shared" si="40"/>
        <v>172060</v>
      </c>
      <c r="BB48" s="2">
        <f t="shared" si="40"/>
        <v>176680</v>
      </c>
      <c r="BC48" s="2">
        <f t="shared" si="40"/>
        <v>189543.19999999998</v>
      </c>
      <c r="BD48" s="2">
        <f t="shared" si="40"/>
        <v>184940</v>
      </c>
      <c r="BE48" s="2">
        <f t="shared" si="40"/>
        <v>145180</v>
      </c>
      <c r="BF48" s="2">
        <f t="shared" si="40"/>
        <v>160860</v>
      </c>
      <c r="BG48" s="2">
        <f t="shared" si="40"/>
        <v>176971.19999999998</v>
      </c>
      <c r="BH48" s="2">
        <f t="shared" si="40"/>
        <v>174720</v>
      </c>
      <c r="BI48" s="2">
        <f t="shared" si="40"/>
        <v>182802.19999999998</v>
      </c>
      <c r="BJ48" s="19"/>
    </row>
    <row r="49" spans="1:62" x14ac:dyDescent="0.25">
      <c r="A49" s="1">
        <f t="shared" si="6"/>
        <v>2064</v>
      </c>
      <c r="B49" s="2">
        <f t="shared" ref="B49:N58" si="41">(($A49-$A$8)*$BM$3+1)*B$8</f>
        <v>99237.825000000012</v>
      </c>
      <c r="C49" s="2">
        <f t="shared" si="41"/>
        <v>99237.825000000012</v>
      </c>
      <c r="D49" s="2">
        <f t="shared" si="41"/>
        <v>57888.266000000003</v>
      </c>
      <c r="E49" s="2">
        <f t="shared" si="41"/>
        <v>56388.3</v>
      </c>
      <c r="F49" s="2">
        <f t="shared" si="41"/>
        <v>67926.500000000015</v>
      </c>
      <c r="G49" s="2">
        <f t="shared" si="41"/>
        <v>61785.200000000004</v>
      </c>
      <c r="H49" s="2">
        <f t="shared" si="41"/>
        <v>72392.900000000009</v>
      </c>
      <c r="I49" s="2">
        <f t="shared" si="41"/>
        <v>62901.80000000001</v>
      </c>
      <c r="J49" s="2">
        <f t="shared" si="41"/>
        <v>91002.900000000009</v>
      </c>
      <c r="K49" s="2">
        <f t="shared" si="41"/>
        <v>70904.100000000006</v>
      </c>
      <c r="L49" s="2">
        <f t="shared" si="41"/>
        <v>59924.200000000004</v>
      </c>
      <c r="M49" s="2">
        <f t="shared" si="41"/>
        <v>66996.000000000015</v>
      </c>
      <c r="N49" s="2">
        <f t="shared" si="41"/>
        <v>68298.700000000012</v>
      </c>
      <c r="O49" s="2">
        <f t="shared" ref="O49:X58" si="42">(($A49-$A$8)*$BM$4+1)*O$8</f>
        <v>42728.399999999994</v>
      </c>
      <c r="P49" s="2">
        <f t="shared" si="42"/>
        <v>58687.199999999997</v>
      </c>
      <c r="Q49" s="2">
        <f t="shared" si="42"/>
        <v>50450.399999999994</v>
      </c>
      <c r="R49" s="2">
        <f t="shared" si="42"/>
        <v>40669.199999999997</v>
      </c>
      <c r="S49" s="2">
        <f t="shared" si="42"/>
        <v>40302.404999999999</v>
      </c>
      <c r="T49" s="5">
        <f t="shared" si="42"/>
        <v>42213.599999999999</v>
      </c>
      <c r="U49" s="6">
        <f t="shared" si="42"/>
        <v>40926.6</v>
      </c>
      <c r="V49" s="5">
        <f t="shared" si="42"/>
        <v>42985.799999999996</v>
      </c>
      <c r="W49" s="2">
        <f t="shared" si="42"/>
        <v>40540.5</v>
      </c>
      <c r="X49" s="2">
        <f t="shared" si="42"/>
        <v>42342.299999999996</v>
      </c>
      <c r="Y49" s="2">
        <f t="shared" ref="Y49:AH58" si="43">(($A49-$A$8)*$BM$4+1)*Y$8</f>
        <v>44916.299999999996</v>
      </c>
      <c r="Z49" s="2">
        <f t="shared" si="43"/>
        <v>44787.6</v>
      </c>
      <c r="AA49" s="2">
        <f t="shared" si="43"/>
        <v>49678.2</v>
      </c>
      <c r="AB49" s="2">
        <f t="shared" si="43"/>
        <v>44658.899999999994</v>
      </c>
      <c r="AC49" s="2">
        <f t="shared" si="43"/>
        <v>43371.899999999994</v>
      </c>
      <c r="AD49" s="2">
        <f t="shared" si="43"/>
        <v>50836.5</v>
      </c>
      <c r="AE49" s="2">
        <f t="shared" si="43"/>
        <v>54697.5</v>
      </c>
      <c r="AF49" s="2">
        <f t="shared" si="43"/>
        <v>40797.899999999994</v>
      </c>
      <c r="AG49" s="2">
        <f t="shared" si="43"/>
        <v>47413.079999999994</v>
      </c>
      <c r="AH49" s="2">
        <f t="shared" si="43"/>
        <v>54697.5</v>
      </c>
      <c r="AI49" s="2">
        <f t="shared" ref="AI49:AM58" si="44">(($A49-$A$8)*$BM$5+1)*AI$8</f>
        <v>95446.5</v>
      </c>
      <c r="AJ49" s="2">
        <f t="shared" si="44"/>
        <v>89632.5</v>
      </c>
      <c r="AK49" s="2">
        <f t="shared" si="44"/>
        <v>90601.5</v>
      </c>
      <c r="AL49" s="2">
        <f t="shared" si="44"/>
        <v>87210</v>
      </c>
      <c r="AM49" s="2">
        <f t="shared" si="44"/>
        <v>89632.5</v>
      </c>
      <c r="AN49" s="2">
        <f t="shared" ref="AN49:AW58" si="45">(($A49-$A$8)*$BM$6+1)*AN$8</f>
        <v>109134.00000000001</v>
      </c>
      <c r="AO49" s="5">
        <f t="shared" si="45"/>
        <v>89676.000000000015</v>
      </c>
      <c r="AP49" s="2">
        <f t="shared" si="45"/>
        <v>116466.00000000001</v>
      </c>
      <c r="AQ49" s="2">
        <f t="shared" si="45"/>
        <v>117030.00000000001</v>
      </c>
      <c r="AR49" s="2">
        <f t="shared" si="45"/>
        <v>129438.00000000001</v>
      </c>
      <c r="AS49" s="2">
        <f t="shared" si="45"/>
        <v>135116.07</v>
      </c>
      <c r="AT49" s="2">
        <f t="shared" si="45"/>
        <v>125349.00000000001</v>
      </c>
      <c r="AU49" s="2">
        <f t="shared" si="45"/>
        <v>166944.00000000003</v>
      </c>
      <c r="AV49" s="2">
        <f t="shared" si="45"/>
        <v>161163.00000000003</v>
      </c>
      <c r="AW49" s="2">
        <f t="shared" si="45"/>
        <v>155382.00000000003</v>
      </c>
      <c r="AX49" s="2">
        <f t="shared" ref="AX49:BI58" si="46">(($A49-$A$8)*$BM$6+1)*AX$8</f>
        <v>154761.60000000001</v>
      </c>
      <c r="AY49" s="2">
        <f t="shared" si="46"/>
        <v>177519.00000000003</v>
      </c>
      <c r="AZ49" s="2">
        <f t="shared" si="46"/>
        <v>186120.00000000003</v>
      </c>
      <c r="BA49" s="2">
        <f t="shared" si="46"/>
        <v>173289.00000000003</v>
      </c>
      <c r="BB49" s="2">
        <f t="shared" si="46"/>
        <v>177942.00000000003</v>
      </c>
      <c r="BC49" s="2">
        <f t="shared" si="46"/>
        <v>190897.08000000002</v>
      </c>
      <c r="BD49" s="2">
        <f t="shared" si="46"/>
        <v>186261.00000000003</v>
      </c>
      <c r="BE49" s="2">
        <f t="shared" si="46"/>
        <v>146217.00000000003</v>
      </c>
      <c r="BF49" s="2">
        <f t="shared" si="46"/>
        <v>162009.00000000003</v>
      </c>
      <c r="BG49" s="2">
        <f t="shared" si="46"/>
        <v>178235.28000000003</v>
      </c>
      <c r="BH49" s="2">
        <f t="shared" si="46"/>
        <v>175968.00000000003</v>
      </c>
      <c r="BI49" s="2">
        <f t="shared" si="46"/>
        <v>184107.93000000002</v>
      </c>
      <c r="BJ49" s="19"/>
    </row>
    <row r="50" spans="1:62" x14ac:dyDescent="0.25">
      <c r="A50" s="1">
        <f t="shared" si="6"/>
        <v>2065</v>
      </c>
      <c r="B50" s="2">
        <f t="shared" si="41"/>
        <v>100357.65000000001</v>
      </c>
      <c r="C50" s="2">
        <f t="shared" si="41"/>
        <v>100357.65000000001</v>
      </c>
      <c r="D50" s="2">
        <f t="shared" si="41"/>
        <v>58541.492000000006</v>
      </c>
      <c r="E50" s="2">
        <f t="shared" si="41"/>
        <v>57024.600000000006</v>
      </c>
      <c r="F50" s="2">
        <f t="shared" si="41"/>
        <v>68693</v>
      </c>
      <c r="G50" s="2">
        <f t="shared" si="41"/>
        <v>62482.400000000001</v>
      </c>
      <c r="H50" s="2">
        <f t="shared" si="41"/>
        <v>73209.8</v>
      </c>
      <c r="I50" s="2">
        <f t="shared" si="41"/>
        <v>63611.600000000006</v>
      </c>
      <c r="J50" s="2">
        <f t="shared" si="41"/>
        <v>92029.8</v>
      </c>
      <c r="K50" s="2">
        <f t="shared" si="41"/>
        <v>71704.200000000012</v>
      </c>
      <c r="L50" s="2">
        <f t="shared" si="41"/>
        <v>60600.4</v>
      </c>
      <c r="M50" s="2">
        <f t="shared" si="41"/>
        <v>67752</v>
      </c>
      <c r="N50" s="2">
        <f t="shared" si="41"/>
        <v>69069.400000000009</v>
      </c>
      <c r="O50" s="2">
        <f t="shared" si="42"/>
        <v>42960.800000000003</v>
      </c>
      <c r="P50" s="2">
        <f t="shared" si="42"/>
        <v>59006.400000000001</v>
      </c>
      <c r="Q50" s="2">
        <f t="shared" si="42"/>
        <v>50724.800000000003</v>
      </c>
      <c r="R50" s="2">
        <f t="shared" si="42"/>
        <v>40890.400000000001</v>
      </c>
      <c r="S50" s="2">
        <f t="shared" si="42"/>
        <v>40521.61</v>
      </c>
      <c r="T50" s="5">
        <f t="shared" si="42"/>
        <v>42443.200000000004</v>
      </c>
      <c r="U50" s="6">
        <f t="shared" si="42"/>
        <v>41149.200000000004</v>
      </c>
      <c r="V50" s="5">
        <f t="shared" si="42"/>
        <v>43219.6</v>
      </c>
      <c r="W50" s="2">
        <f t="shared" si="42"/>
        <v>40761</v>
      </c>
      <c r="X50" s="2">
        <f t="shared" si="42"/>
        <v>42572.6</v>
      </c>
      <c r="Y50" s="2">
        <f t="shared" si="43"/>
        <v>45160.6</v>
      </c>
      <c r="Z50" s="2">
        <f t="shared" si="43"/>
        <v>45031.200000000004</v>
      </c>
      <c r="AA50" s="2">
        <f t="shared" si="43"/>
        <v>49948.4</v>
      </c>
      <c r="AB50" s="2">
        <f t="shared" si="43"/>
        <v>44901.8</v>
      </c>
      <c r="AC50" s="2">
        <f t="shared" si="43"/>
        <v>43607.8</v>
      </c>
      <c r="AD50" s="2">
        <f t="shared" si="43"/>
        <v>51113</v>
      </c>
      <c r="AE50" s="2">
        <f t="shared" si="43"/>
        <v>54995</v>
      </c>
      <c r="AF50" s="2">
        <f t="shared" si="43"/>
        <v>41019.800000000003</v>
      </c>
      <c r="AG50" s="2">
        <f t="shared" si="43"/>
        <v>47670.96</v>
      </c>
      <c r="AH50" s="2">
        <f t="shared" si="43"/>
        <v>54995</v>
      </c>
      <c r="AI50" s="2">
        <f t="shared" si="44"/>
        <v>96333</v>
      </c>
      <c r="AJ50" s="2">
        <f t="shared" si="44"/>
        <v>90465</v>
      </c>
      <c r="AK50" s="2">
        <f t="shared" si="44"/>
        <v>91443</v>
      </c>
      <c r="AL50" s="2">
        <f t="shared" si="44"/>
        <v>88020</v>
      </c>
      <c r="AM50" s="2">
        <f t="shared" si="44"/>
        <v>90465</v>
      </c>
      <c r="AN50" s="2">
        <f t="shared" si="45"/>
        <v>109908</v>
      </c>
      <c r="AO50" s="5">
        <f t="shared" si="45"/>
        <v>90312</v>
      </c>
      <c r="AP50" s="2">
        <f t="shared" si="45"/>
        <v>117292</v>
      </c>
      <c r="AQ50" s="2">
        <f t="shared" si="45"/>
        <v>117860</v>
      </c>
      <c r="AR50" s="2">
        <f t="shared" si="45"/>
        <v>130356</v>
      </c>
      <c r="AS50" s="2">
        <f t="shared" si="45"/>
        <v>136074.34</v>
      </c>
      <c r="AT50" s="2">
        <f t="shared" si="45"/>
        <v>126238</v>
      </c>
      <c r="AU50" s="2">
        <f t="shared" si="45"/>
        <v>168128</v>
      </c>
      <c r="AV50" s="2">
        <f t="shared" si="45"/>
        <v>162306</v>
      </c>
      <c r="AW50" s="2">
        <f t="shared" si="45"/>
        <v>156484</v>
      </c>
      <c r="AX50" s="2">
        <f t="shared" si="46"/>
        <v>155859.19999999998</v>
      </c>
      <c r="AY50" s="2">
        <f t="shared" si="46"/>
        <v>178778</v>
      </c>
      <c r="AZ50" s="2">
        <f t="shared" si="46"/>
        <v>187440</v>
      </c>
      <c r="BA50" s="2">
        <f t="shared" si="46"/>
        <v>174518</v>
      </c>
      <c r="BB50" s="2">
        <f t="shared" si="46"/>
        <v>179204</v>
      </c>
      <c r="BC50" s="2">
        <f t="shared" si="46"/>
        <v>192250.96</v>
      </c>
      <c r="BD50" s="2">
        <f t="shared" si="46"/>
        <v>187582</v>
      </c>
      <c r="BE50" s="2">
        <f t="shared" si="46"/>
        <v>147254</v>
      </c>
      <c r="BF50" s="2">
        <f t="shared" si="46"/>
        <v>163158</v>
      </c>
      <c r="BG50" s="2">
        <f t="shared" si="46"/>
        <v>179499.36</v>
      </c>
      <c r="BH50" s="2">
        <f t="shared" si="46"/>
        <v>177216</v>
      </c>
      <c r="BI50" s="2">
        <f t="shared" si="46"/>
        <v>185413.66</v>
      </c>
      <c r="BJ50" s="19"/>
    </row>
    <row r="51" spans="1:62" x14ac:dyDescent="0.25">
      <c r="A51" s="1">
        <f t="shared" si="6"/>
        <v>2066</v>
      </c>
      <c r="B51" s="2">
        <f t="shared" si="41"/>
        <v>101477.47500000001</v>
      </c>
      <c r="C51" s="2">
        <f t="shared" si="41"/>
        <v>101477.47500000001</v>
      </c>
      <c r="D51" s="2">
        <f t="shared" si="41"/>
        <v>59194.718000000001</v>
      </c>
      <c r="E51" s="2">
        <f t="shared" si="41"/>
        <v>57660.9</v>
      </c>
      <c r="F51" s="2">
        <f t="shared" si="41"/>
        <v>69459.5</v>
      </c>
      <c r="G51" s="2">
        <f t="shared" si="41"/>
        <v>63179.6</v>
      </c>
      <c r="H51" s="2">
        <f t="shared" si="41"/>
        <v>74026.7</v>
      </c>
      <c r="I51" s="2">
        <f t="shared" si="41"/>
        <v>64321.4</v>
      </c>
      <c r="J51" s="2">
        <f t="shared" si="41"/>
        <v>93056.7</v>
      </c>
      <c r="K51" s="2">
        <f t="shared" si="41"/>
        <v>72504.3</v>
      </c>
      <c r="L51" s="2">
        <f t="shared" si="41"/>
        <v>61276.6</v>
      </c>
      <c r="M51" s="2">
        <f t="shared" si="41"/>
        <v>68508</v>
      </c>
      <c r="N51" s="2">
        <f t="shared" si="41"/>
        <v>69840.100000000006</v>
      </c>
      <c r="O51" s="2">
        <f t="shared" si="42"/>
        <v>43193.2</v>
      </c>
      <c r="P51" s="2">
        <f t="shared" si="42"/>
        <v>59325.599999999999</v>
      </c>
      <c r="Q51" s="2">
        <f t="shared" si="42"/>
        <v>50999.199999999997</v>
      </c>
      <c r="R51" s="2">
        <f t="shared" si="42"/>
        <v>41111.599999999999</v>
      </c>
      <c r="S51" s="2">
        <f t="shared" si="42"/>
        <v>40740.814999999995</v>
      </c>
      <c r="T51" s="5">
        <f t="shared" si="42"/>
        <v>42672.799999999996</v>
      </c>
      <c r="U51" s="6">
        <f t="shared" si="42"/>
        <v>41371.799999999996</v>
      </c>
      <c r="V51" s="5">
        <f t="shared" si="42"/>
        <v>43453.399999999994</v>
      </c>
      <c r="W51" s="2">
        <f t="shared" si="42"/>
        <v>40981.5</v>
      </c>
      <c r="X51" s="2">
        <f t="shared" si="42"/>
        <v>42802.9</v>
      </c>
      <c r="Y51" s="2">
        <f t="shared" si="43"/>
        <v>45404.899999999994</v>
      </c>
      <c r="Z51" s="2">
        <f t="shared" si="43"/>
        <v>45274.799999999996</v>
      </c>
      <c r="AA51" s="2">
        <f t="shared" si="43"/>
        <v>50218.6</v>
      </c>
      <c r="AB51" s="2">
        <f t="shared" si="43"/>
        <v>45144.7</v>
      </c>
      <c r="AC51" s="2">
        <f t="shared" si="43"/>
        <v>43843.7</v>
      </c>
      <c r="AD51" s="2">
        <f t="shared" si="43"/>
        <v>51389.5</v>
      </c>
      <c r="AE51" s="2">
        <f t="shared" si="43"/>
        <v>55292.5</v>
      </c>
      <c r="AF51" s="2">
        <f t="shared" si="43"/>
        <v>41241.699999999997</v>
      </c>
      <c r="AG51" s="2">
        <f t="shared" si="43"/>
        <v>47928.84</v>
      </c>
      <c r="AH51" s="2">
        <f t="shared" si="43"/>
        <v>55292.5</v>
      </c>
      <c r="AI51" s="2">
        <f t="shared" si="44"/>
        <v>97219.5</v>
      </c>
      <c r="AJ51" s="2">
        <f t="shared" si="44"/>
        <v>91297.5</v>
      </c>
      <c r="AK51" s="2">
        <f t="shared" si="44"/>
        <v>92284.5</v>
      </c>
      <c r="AL51" s="2">
        <f t="shared" si="44"/>
        <v>88830</v>
      </c>
      <c r="AM51" s="2">
        <f t="shared" si="44"/>
        <v>91297.5</v>
      </c>
      <c r="AN51" s="2">
        <f t="shared" si="45"/>
        <v>110682</v>
      </c>
      <c r="AO51" s="5">
        <f t="shared" si="45"/>
        <v>90948</v>
      </c>
      <c r="AP51" s="2">
        <f t="shared" si="45"/>
        <v>118118</v>
      </c>
      <c r="AQ51" s="2">
        <f t="shared" si="45"/>
        <v>118690</v>
      </c>
      <c r="AR51" s="2">
        <f t="shared" si="45"/>
        <v>131274</v>
      </c>
      <c r="AS51" s="2">
        <f t="shared" si="45"/>
        <v>137032.60999999999</v>
      </c>
      <c r="AT51" s="2">
        <f t="shared" si="45"/>
        <v>127127</v>
      </c>
      <c r="AU51" s="2">
        <f t="shared" si="45"/>
        <v>169312</v>
      </c>
      <c r="AV51" s="2">
        <f t="shared" si="45"/>
        <v>163449</v>
      </c>
      <c r="AW51" s="2">
        <f t="shared" si="45"/>
        <v>157586</v>
      </c>
      <c r="AX51" s="2">
        <f t="shared" si="46"/>
        <v>156956.79999999999</v>
      </c>
      <c r="AY51" s="2">
        <f t="shared" si="46"/>
        <v>180037</v>
      </c>
      <c r="AZ51" s="2">
        <f t="shared" si="46"/>
        <v>188760</v>
      </c>
      <c r="BA51" s="2">
        <f t="shared" si="46"/>
        <v>175747</v>
      </c>
      <c r="BB51" s="2">
        <f t="shared" si="46"/>
        <v>180466</v>
      </c>
      <c r="BC51" s="2">
        <f t="shared" si="46"/>
        <v>193604.84</v>
      </c>
      <c r="BD51" s="2">
        <f t="shared" si="46"/>
        <v>188903</v>
      </c>
      <c r="BE51" s="2">
        <f t="shared" si="46"/>
        <v>148291</v>
      </c>
      <c r="BF51" s="2">
        <f t="shared" si="46"/>
        <v>164307</v>
      </c>
      <c r="BG51" s="2">
        <f t="shared" si="46"/>
        <v>180763.44</v>
      </c>
      <c r="BH51" s="2">
        <f t="shared" si="46"/>
        <v>178464</v>
      </c>
      <c r="BI51" s="2">
        <f t="shared" si="46"/>
        <v>186719.38999999998</v>
      </c>
      <c r="BJ51" s="19"/>
    </row>
    <row r="52" spans="1:62" x14ac:dyDescent="0.25">
      <c r="A52" s="1">
        <f t="shared" si="6"/>
        <v>2067</v>
      </c>
      <c r="B52" s="2">
        <f t="shared" si="41"/>
        <v>102597.3</v>
      </c>
      <c r="C52" s="2">
        <f t="shared" si="41"/>
        <v>102597.3</v>
      </c>
      <c r="D52" s="2">
        <f t="shared" si="41"/>
        <v>59847.943999999996</v>
      </c>
      <c r="E52" s="2">
        <f t="shared" si="41"/>
        <v>58297.2</v>
      </c>
      <c r="F52" s="2">
        <f t="shared" si="41"/>
        <v>70226</v>
      </c>
      <c r="G52" s="2">
        <f t="shared" si="41"/>
        <v>63876.799999999996</v>
      </c>
      <c r="H52" s="2">
        <f t="shared" si="41"/>
        <v>74843.599999999991</v>
      </c>
      <c r="I52" s="2">
        <f t="shared" si="41"/>
        <v>65031.199999999997</v>
      </c>
      <c r="J52" s="2">
        <f t="shared" si="41"/>
        <v>94083.599999999991</v>
      </c>
      <c r="K52" s="2">
        <f t="shared" si="41"/>
        <v>73304.399999999994</v>
      </c>
      <c r="L52" s="2">
        <f t="shared" si="41"/>
        <v>61952.799999999996</v>
      </c>
      <c r="M52" s="2">
        <f t="shared" si="41"/>
        <v>69264</v>
      </c>
      <c r="N52" s="2">
        <f t="shared" si="41"/>
        <v>70610.8</v>
      </c>
      <c r="O52" s="2">
        <f t="shared" si="42"/>
        <v>43425.599999999999</v>
      </c>
      <c r="P52" s="2">
        <f t="shared" si="42"/>
        <v>59644.800000000003</v>
      </c>
      <c r="Q52" s="2">
        <f t="shared" si="42"/>
        <v>51273.599999999999</v>
      </c>
      <c r="R52" s="2">
        <f t="shared" si="42"/>
        <v>41332.800000000003</v>
      </c>
      <c r="S52" s="2">
        <f t="shared" si="42"/>
        <v>40960.020000000004</v>
      </c>
      <c r="T52" s="5">
        <f t="shared" si="42"/>
        <v>42902.400000000001</v>
      </c>
      <c r="U52" s="6">
        <f t="shared" si="42"/>
        <v>41594.400000000001</v>
      </c>
      <c r="V52" s="5">
        <f t="shared" si="42"/>
        <v>43687.200000000004</v>
      </c>
      <c r="W52" s="2">
        <f t="shared" si="42"/>
        <v>41202</v>
      </c>
      <c r="X52" s="2">
        <f t="shared" si="42"/>
        <v>43033.200000000004</v>
      </c>
      <c r="Y52" s="2">
        <f t="shared" si="43"/>
        <v>45649.200000000004</v>
      </c>
      <c r="Z52" s="2">
        <f t="shared" si="43"/>
        <v>45518.400000000001</v>
      </c>
      <c r="AA52" s="2">
        <f t="shared" si="43"/>
        <v>50488.800000000003</v>
      </c>
      <c r="AB52" s="2">
        <f t="shared" si="43"/>
        <v>45387.6</v>
      </c>
      <c r="AC52" s="2">
        <f t="shared" si="43"/>
        <v>44079.6</v>
      </c>
      <c r="AD52" s="2">
        <f t="shared" si="43"/>
        <v>51666</v>
      </c>
      <c r="AE52" s="2">
        <f t="shared" si="43"/>
        <v>55590</v>
      </c>
      <c r="AF52" s="2">
        <f t="shared" si="43"/>
        <v>41463.599999999999</v>
      </c>
      <c r="AG52" s="2">
        <f t="shared" si="43"/>
        <v>48186.720000000001</v>
      </c>
      <c r="AH52" s="2">
        <f t="shared" si="43"/>
        <v>55590</v>
      </c>
      <c r="AI52" s="2">
        <f t="shared" si="44"/>
        <v>98106</v>
      </c>
      <c r="AJ52" s="2">
        <f t="shared" si="44"/>
        <v>92130</v>
      </c>
      <c r="AK52" s="2">
        <f t="shared" si="44"/>
        <v>93126</v>
      </c>
      <c r="AL52" s="2">
        <f t="shared" si="44"/>
        <v>89640</v>
      </c>
      <c r="AM52" s="2">
        <f t="shared" si="44"/>
        <v>92130</v>
      </c>
      <c r="AN52" s="2">
        <f t="shared" si="45"/>
        <v>111456</v>
      </c>
      <c r="AO52" s="5">
        <f t="shared" si="45"/>
        <v>91584</v>
      </c>
      <c r="AP52" s="2">
        <f t="shared" si="45"/>
        <v>118944</v>
      </c>
      <c r="AQ52" s="2">
        <f t="shared" si="45"/>
        <v>119520</v>
      </c>
      <c r="AR52" s="2">
        <f t="shared" si="45"/>
        <v>132192</v>
      </c>
      <c r="AS52" s="2">
        <f t="shared" si="45"/>
        <v>137990.88</v>
      </c>
      <c r="AT52" s="2">
        <f t="shared" si="45"/>
        <v>128016</v>
      </c>
      <c r="AU52" s="2">
        <f t="shared" si="45"/>
        <v>170496</v>
      </c>
      <c r="AV52" s="2">
        <f t="shared" si="45"/>
        <v>164592</v>
      </c>
      <c r="AW52" s="2">
        <f t="shared" si="45"/>
        <v>158688</v>
      </c>
      <c r="AX52" s="2">
        <f t="shared" si="46"/>
        <v>158054.39999999999</v>
      </c>
      <c r="AY52" s="2">
        <f t="shared" si="46"/>
        <v>181296</v>
      </c>
      <c r="AZ52" s="2">
        <f t="shared" si="46"/>
        <v>190080</v>
      </c>
      <c r="BA52" s="2">
        <f t="shared" si="46"/>
        <v>176976</v>
      </c>
      <c r="BB52" s="2">
        <f t="shared" si="46"/>
        <v>181728</v>
      </c>
      <c r="BC52" s="2">
        <f t="shared" si="46"/>
        <v>194958.72</v>
      </c>
      <c r="BD52" s="2">
        <f t="shared" si="46"/>
        <v>190224</v>
      </c>
      <c r="BE52" s="2">
        <f t="shared" si="46"/>
        <v>149328</v>
      </c>
      <c r="BF52" s="2">
        <f t="shared" si="46"/>
        <v>165456</v>
      </c>
      <c r="BG52" s="2">
        <f t="shared" si="46"/>
        <v>182027.51999999999</v>
      </c>
      <c r="BH52" s="2">
        <f t="shared" si="46"/>
        <v>179712</v>
      </c>
      <c r="BI52" s="2">
        <f t="shared" si="46"/>
        <v>188025.12</v>
      </c>
      <c r="BJ52" s="19"/>
    </row>
    <row r="53" spans="1:62" x14ac:dyDescent="0.25">
      <c r="A53" s="1">
        <f t="shared" si="6"/>
        <v>2068</v>
      </c>
      <c r="B53" s="2">
        <f t="shared" si="41"/>
        <v>103717.125</v>
      </c>
      <c r="C53" s="2">
        <f t="shared" si="41"/>
        <v>103717.125</v>
      </c>
      <c r="D53" s="2">
        <f t="shared" si="41"/>
        <v>60501.170000000006</v>
      </c>
      <c r="E53" s="2">
        <f t="shared" si="41"/>
        <v>58933.5</v>
      </c>
      <c r="F53" s="2">
        <f t="shared" si="41"/>
        <v>70992.5</v>
      </c>
      <c r="G53" s="2">
        <f t="shared" si="41"/>
        <v>64574</v>
      </c>
      <c r="H53" s="2">
        <f t="shared" si="41"/>
        <v>75660.5</v>
      </c>
      <c r="I53" s="2">
        <f t="shared" si="41"/>
        <v>65741</v>
      </c>
      <c r="J53" s="2">
        <f t="shared" si="41"/>
        <v>95110.5</v>
      </c>
      <c r="K53" s="2">
        <f t="shared" si="41"/>
        <v>74104.5</v>
      </c>
      <c r="L53" s="2">
        <f t="shared" si="41"/>
        <v>62629</v>
      </c>
      <c r="M53" s="2">
        <f t="shared" si="41"/>
        <v>70020</v>
      </c>
      <c r="N53" s="2">
        <f t="shared" si="41"/>
        <v>71381.5</v>
      </c>
      <c r="O53" s="2">
        <f t="shared" si="42"/>
        <v>43658</v>
      </c>
      <c r="P53" s="2">
        <f t="shared" si="42"/>
        <v>59964</v>
      </c>
      <c r="Q53" s="2">
        <f t="shared" si="42"/>
        <v>51548</v>
      </c>
      <c r="R53" s="2">
        <f t="shared" si="42"/>
        <v>41554</v>
      </c>
      <c r="S53" s="2">
        <f t="shared" si="42"/>
        <v>41179.224999999999</v>
      </c>
      <c r="T53" s="5">
        <f t="shared" si="42"/>
        <v>43132</v>
      </c>
      <c r="U53" s="6">
        <f t="shared" si="42"/>
        <v>41817</v>
      </c>
      <c r="V53" s="5">
        <f t="shared" si="42"/>
        <v>43921</v>
      </c>
      <c r="W53" s="2">
        <f t="shared" si="42"/>
        <v>41422.5</v>
      </c>
      <c r="X53" s="2">
        <f t="shared" si="42"/>
        <v>43263.5</v>
      </c>
      <c r="Y53" s="2">
        <f t="shared" si="43"/>
        <v>45893.5</v>
      </c>
      <c r="Z53" s="2">
        <f t="shared" si="43"/>
        <v>45762</v>
      </c>
      <c r="AA53" s="2">
        <f t="shared" si="43"/>
        <v>50759</v>
      </c>
      <c r="AB53" s="2">
        <f t="shared" si="43"/>
        <v>45630.5</v>
      </c>
      <c r="AC53" s="2">
        <f t="shared" si="43"/>
        <v>44315.5</v>
      </c>
      <c r="AD53" s="2">
        <f t="shared" si="43"/>
        <v>51942.5</v>
      </c>
      <c r="AE53" s="2">
        <f t="shared" si="43"/>
        <v>55887.5</v>
      </c>
      <c r="AF53" s="2">
        <f t="shared" si="43"/>
        <v>41685.5</v>
      </c>
      <c r="AG53" s="2">
        <f t="shared" si="43"/>
        <v>48444.6</v>
      </c>
      <c r="AH53" s="2">
        <f t="shared" si="43"/>
        <v>55887.5</v>
      </c>
      <c r="AI53" s="2">
        <f t="shared" si="44"/>
        <v>98992.499999999985</v>
      </c>
      <c r="AJ53" s="2">
        <f t="shared" si="44"/>
        <v>92962.499999999985</v>
      </c>
      <c r="AK53" s="2">
        <f t="shared" si="44"/>
        <v>93967.499999999985</v>
      </c>
      <c r="AL53" s="2">
        <f t="shared" si="44"/>
        <v>90449.999999999985</v>
      </c>
      <c r="AM53" s="2">
        <f t="shared" si="44"/>
        <v>92962.499999999985</v>
      </c>
      <c r="AN53" s="2">
        <f t="shared" si="45"/>
        <v>112230</v>
      </c>
      <c r="AO53" s="5">
        <f t="shared" si="45"/>
        <v>92220</v>
      </c>
      <c r="AP53" s="2">
        <f t="shared" si="45"/>
        <v>119770</v>
      </c>
      <c r="AQ53" s="2">
        <f t="shared" si="45"/>
        <v>120350</v>
      </c>
      <c r="AR53" s="2">
        <f t="shared" si="45"/>
        <v>133110</v>
      </c>
      <c r="AS53" s="2">
        <f t="shared" si="45"/>
        <v>138949.15</v>
      </c>
      <c r="AT53" s="2">
        <f t="shared" si="45"/>
        <v>128905</v>
      </c>
      <c r="AU53" s="2">
        <f t="shared" si="45"/>
        <v>171680</v>
      </c>
      <c r="AV53" s="2">
        <f t="shared" si="45"/>
        <v>165735</v>
      </c>
      <c r="AW53" s="2">
        <f t="shared" si="45"/>
        <v>159790</v>
      </c>
      <c r="AX53" s="2">
        <f t="shared" si="46"/>
        <v>159152</v>
      </c>
      <c r="AY53" s="2">
        <f t="shared" si="46"/>
        <v>182555</v>
      </c>
      <c r="AZ53" s="2">
        <f t="shared" si="46"/>
        <v>191400</v>
      </c>
      <c r="BA53" s="2">
        <f t="shared" si="46"/>
        <v>178205</v>
      </c>
      <c r="BB53" s="2">
        <f t="shared" si="46"/>
        <v>182990</v>
      </c>
      <c r="BC53" s="2">
        <f t="shared" si="46"/>
        <v>196312.6</v>
      </c>
      <c r="BD53" s="2">
        <f t="shared" si="46"/>
        <v>191545</v>
      </c>
      <c r="BE53" s="2">
        <f t="shared" si="46"/>
        <v>150365</v>
      </c>
      <c r="BF53" s="2">
        <f t="shared" si="46"/>
        <v>166605</v>
      </c>
      <c r="BG53" s="2">
        <f t="shared" si="46"/>
        <v>183291.6</v>
      </c>
      <c r="BH53" s="2">
        <f t="shared" si="46"/>
        <v>180960</v>
      </c>
      <c r="BI53" s="2">
        <f t="shared" si="46"/>
        <v>189330.85</v>
      </c>
      <c r="BJ53" s="19"/>
    </row>
    <row r="54" spans="1:62" x14ac:dyDescent="0.25">
      <c r="A54" s="1">
        <f t="shared" si="6"/>
        <v>2069</v>
      </c>
      <c r="B54" s="2">
        <f t="shared" si="41"/>
        <v>104836.95000000001</v>
      </c>
      <c r="C54" s="2">
        <f t="shared" si="41"/>
        <v>104836.95000000001</v>
      </c>
      <c r="D54" s="2">
        <f t="shared" si="41"/>
        <v>61154.396000000008</v>
      </c>
      <c r="E54" s="2">
        <f t="shared" si="41"/>
        <v>59569.8</v>
      </c>
      <c r="F54" s="2">
        <f t="shared" si="41"/>
        <v>71759</v>
      </c>
      <c r="G54" s="2">
        <f t="shared" si="41"/>
        <v>65271.200000000004</v>
      </c>
      <c r="H54" s="2">
        <f t="shared" si="41"/>
        <v>76477.400000000009</v>
      </c>
      <c r="I54" s="2">
        <f t="shared" si="41"/>
        <v>66450.8</v>
      </c>
      <c r="J54" s="2">
        <f t="shared" si="41"/>
        <v>96137.400000000009</v>
      </c>
      <c r="K54" s="2">
        <f t="shared" si="41"/>
        <v>74904.600000000006</v>
      </c>
      <c r="L54" s="2">
        <f t="shared" si="41"/>
        <v>63305.200000000004</v>
      </c>
      <c r="M54" s="2">
        <f t="shared" si="41"/>
        <v>70776</v>
      </c>
      <c r="N54" s="2">
        <f t="shared" si="41"/>
        <v>72152.200000000012</v>
      </c>
      <c r="O54" s="2">
        <f t="shared" si="42"/>
        <v>43890.400000000001</v>
      </c>
      <c r="P54" s="2">
        <f t="shared" si="42"/>
        <v>60283.200000000004</v>
      </c>
      <c r="Q54" s="2">
        <f t="shared" si="42"/>
        <v>51822.400000000001</v>
      </c>
      <c r="R54" s="2">
        <f t="shared" si="42"/>
        <v>41775.200000000004</v>
      </c>
      <c r="S54" s="2">
        <f t="shared" si="42"/>
        <v>41398.43</v>
      </c>
      <c r="T54" s="5">
        <f t="shared" si="42"/>
        <v>43361.599999999999</v>
      </c>
      <c r="U54" s="6">
        <f t="shared" si="42"/>
        <v>42039.6</v>
      </c>
      <c r="V54" s="5">
        <f t="shared" si="42"/>
        <v>44154.8</v>
      </c>
      <c r="W54" s="2">
        <f t="shared" si="42"/>
        <v>41643</v>
      </c>
      <c r="X54" s="2">
        <f t="shared" si="42"/>
        <v>43493.8</v>
      </c>
      <c r="Y54" s="2">
        <f t="shared" si="43"/>
        <v>46137.8</v>
      </c>
      <c r="Z54" s="2">
        <f t="shared" si="43"/>
        <v>46005.600000000006</v>
      </c>
      <c r="AA54" s="2">
        <f t="shared" si="43"/>
        <v>51029.200000000004</v>
      </c>
      <c r="AB54" s="2">
        <f t="shared" si="43"/>
        <v>45873.4</v>
      </c>
      <c r="AC54" s="2">
        <f t="shared" si="43"/>
        <v>44551.4</v>
      </c>
      <c r="AD54" s="2">
        <f t="shared" si="43"/>
        <v>52219</v>
      </c>
      <c r="AE54" s="2">
        <f t="shared" si="43"/>
        <v>56185</v>
      </c>
      <c r="AF54" s="2">
        <f t="shared" si="43"/>
        <v>41907.4</v>
      </c>
      <c r="AG54" s="2">
        <f t="shared" si="43"/>
        <v>48702.48</v>
      </c>
      <c r="AH54" s="2">
        <f t="shared" si="43"/>
        <v>56185</v>
      </c>
      <c r="AI54" s="2">
        <f t="shared" si="44"/>
        <v>99879</v>
      </c>
      <c r="AJ54" s="2">
        <f t="shared" si="44"/>
        <v>93795</v>
      </c>
      <c r="AK54" s="2">
        <f t="shared" si="44"/>
        <v>94809</v>
      </c>
      <c r="AL54" s="2">
        <f t="shared" si="44"/>
        <v>91260</v>
      </c>
      <c r="AM54" s="2">
        <f t="shared" si="44"/>
        <v>93795</v>
      </c>
      <c r="AN54" s="2">
        <f t="shared" si="45"/>
        <v>113004</v>
      </c>
      <c r="AO54" s="5">
        <f t="shared" si="45"/>
        <v>92856</v>
      </c>
      <c r="AP54" s="2">
        <f t="shared" si="45"/>
        <v>120596</v>
      </c>
      <c r="AQ54" s="2">
        <f t="shared" si="45"/>
        <v>121180</v>
      </c>
      <c r="AR54" s="2">
        <f t="shared" si="45"/>
        <v>134028</v>
      </c>
      <c r="AS54" s="2">
        <f t="shared" si="45"/>
        <v>139907.41999999998</v>
      </c>
      <c r="AT54" s="2">
        <f t="shared" si="45"/>
        <v>129794</v>
      </c>
      <c r="AU54" s="2">
        <f t="shared" si="45"/>
        <v>172864</v>
      </c>
      <c r="AV54" s="2">
        <f t="shared" si="45"/>
        <v>166878</v>
      </c>
      <c r="AW54" s="2">
        <f t="shared" si="45"/>
        <v>160892</v>
      </c>
      <c r="AX54" s="2">
        <f t="shared" si="46"/>
        <v>160249.60000000001</v>
      </c>
      <c r="AY54" s="2">
        <f t="shared" si="46"/>
        <v>183814</v>
      </c>
      <c r="AZ54" s="2">
        <f t="shared" si="46"/>
        <v>192720</v>
      </c>
      <c r="BA54" s="2">
        <f t="shared" si="46"/>
        <v>179434</v>
      </c>
      <c r="BB54" s="2">
        <f t="shared" si="46"/>
        <v>184252</v>
      </c>
      <c r="BC54" s="2">
        <f t="shared" si="46"/>
        <v>197666.47999999998</v>
      </c>
      <c r="BD54" s="2">
        <f t="shared" si="46"/>
        <v>192866</v>
      </c>
      <c r="BE54" s="2">
        <f t="shared" si="46"/>
        <v>151402</v>
      </c>
      <c r="BF54" s="2">
        <f t="shared" si="46"/>
        <v>167754</v>
      </c>
      <c r="BG54" s="2">
        <f t="shared" si="46"/>
        <v>184555.68</v>
      </c>
      <c r="BH54" s="2">
        <f t="shared" si="46"/>
        <v>182208</v>
      </c>
      <c r="BI54" s="2">
        <f t="shared" si="46"/>
        <v>190636.58</v>
      </c>
      <c r="BJ54" s="19"/>
    </row>
    <row r="55" spans="1:62" x14ac:dyDescent="0.25">
      <c r="A55" s="1">
        <f t="shared" si="6"/>
        <v>2070</v>
      </c>
      <c r="B55" s="2">
        <f t="shared" si="41"/>
        <v>105956.77500000001</v>
      </c>
      <c r="C55" s="2">
        <f t="shared" si="41"/>
        <v>105956.77500000001</v>
      </c>
      <c r="D55" s="2">
        <f t="shared" si="41"/>
        <v>61807.622000000003</v>
      </c>
      <c r="E55" s="2">
        <f t="shared" si="41"/>
        <v>60206.100000000006</v>
      </c>
      <c r="F55" s="2">
        <f t="shared" si="41"/>
        <v>72525.5</v>
      </c>
      <c r="G55" s="2">
        <f t="shared" si="41"/>
        <v>65968.400000000009</v>
      </c>
      <c r="H55" s="2">
        <f t="shared" si="41"/>
        <v>77294.3</v>
      </c>
      <c r="I55" s="2">
        <f t="shared" si="41"/>
        <v>67160.600000000006</v>
      </c>
      <c r="J55" s="2">
        <f t="shared" si="41"/>
        <v>97164.3</v>
      </c>
      <c r="K55" s="2">
        <f t="shared" si="41"/>
        <v>75704.7</v>
      </c>
      <c r="L55" s="2">
        <f t="shared" si="41"/>
        <v>63981.4</v>
      </c>
      <c r="M55" s="2">
        <f t="shared" si="41"/>
        <v>71532</v>
      </c>
      <c r="N55" s="2">
        <f t="shared" si="41"/>
        <v>72922.900000000009</v>
      </c>
      <c r="O55" s="2">
        <f t="shared" si="42"/>
        <v>44122.799999999996</v>
      </c>
      <c r="P55" s="2">
        <f t="shared" si="42"/>
        <v>60602.400000000001</v>
      </c>
      <c r="Q55" s="2">
        <f t="shared" si="42"/>
        <v>52096.799999999996</v>
      </c>
      <c r="R55" s="2">
        <f t="shared" si="42"/>
        <v>41996.4</v>
      </c>
      <c r="S55" s="2">
        <f t="shared" si="42"/>
        <v>41617.635000000002</v>
      </c>
      <c r="T55" s="5">
        <f t="shared" si="42"/>
        <v>43591.199999999997</v>
      </c>
      <c r="U55" s="6">
        <f t="shared" si="42"/>
        <v>42262.2</v>
      </c>
      <c r="V55" s="5">
        <f t="shared" si="42"/>
        <v>44388.6</v>
      </c>
      <c r="W55" s="2">
        <f t="shared" si="42"/>
        <v>41863.5</v>
      </c>
      <c r="X55" s="2">
        <f t="shared" si="42"/>
        <v>43724.1</v>
      </c>
      <c r="Y55" s="2">
        <f t="shared" si="43"/>
        <v>46382.1</v>
      </c>
      <c r="Z55" s="2">
        <f t="shared" si="43"/>
        <v>46249.2</v>
      </c>
      <c r="AA55" s="2">
        <f t="shared" si="43"/>
        <v>51299.4</v>
      </c>
      <c r="AB55" s="2">
        <f t="shared" si="43"/>
        <v>46116.299999999996</v>
      </c>
      <c r="AC55" s="2">
        <f t="shared" si="43"/>
        <v>44787.299999999996</v>
      </c>
      <c r="AD55" s="2">
        <f t="shared" si="43"/>
        <v>52495.5</v>
      </c>
      <c r="AE55" s="2">
        <f t="shared" si="43"/>
        <v>56482.5</v>
      </c>
      <c r="AF55" s="2">
        <f t="shared" si="43"/>
        <v>42129.299999999996</v>
      </c>
      <c r="AG55" s="2">
        <f t="shared" si="43"/>
        <v>48960.36</v>
      </c>
      <c r="AH55" s="2">
        <f t="shared" si="43"/>
        <v>56482.5</v>
      </c>
      <c r="AI55" s="2">
        <f t="shared" si="44"/>
        <v>100765.5</v>
      </c>
      <c r="AJ55" s="2">
        <f t="shared" si="44"/>
        <v>94627.5</v>
      </c>
      <c r="AK55" s="2">
        <f t="shared" si="44"/>
        <v>95650.5</v>
      </c>
      <c r="AL55" s="2">
        <f t="shared" si="44"/>
        <v>92070</v>
      </c>
      <c r="AM55" s="2">
        <f t="shared" si="44"/>
        <v>94627.5</v>
      </c>
      <c r="AN55" s="2">
        <f t="shared" si="45"/>
        <v>113778</v>
      </c>
      <c r="AO55" s="5">
        <f t="shared" si="45"/>
        <v>93492</v>
      </c>
      <c r="AP55" s="2">
        <f t="shared" si="45"/>
        <v>121422</v>
      </c>
      <c r="AQ55" s="2">
        <f t="shared" si="45"/>
        <v>122010</v>
      </c>
      <c r="AR55" s="2">
        <f t="shared" si="45"/>
        <v>134946</v>
      </c>
      <c r="AS55" s="2">
        <f t="shared" si="45"/>
        <v>140865.69</v>
      </c>
      <c r="AT55" s="2">
        <f t="shared" si="45"/>
        <v>130683</v>
      </c>
      <c r="AU55" s="2">
        <f t="shared" si="45"/>
        <v>174048</v>
      </c>
      <c r="AV55" s="2">
        <f t="shared" si="45"/>
        <v>168021</v>
      </c>
      <c r="AW55" s="2">
        <f t="shared" si="45"/>
        <v>161994</v>
      </c>
      <c r="AX55" s="2">
        <f t="shared" si="46"/>
        <v>161347.19999999998</v>
      </c>
      <c r="AY55" s="2">
        <f t="shared" si="46"/>
        <v>185073</v>
      </c>
      <c r="AZ55" s="2">
        <f t="shared" si="46"/>
        <v>194040</v>
      </c>
      <c r="BA55" s="2">
        <f t="shared" si="46"/>
        <v>180663</v>
      </c>
      <c r="BB55" s="2">
        <f t="shared" si="46"/>
        <v>185514</v>
      </c>
      <c r="BC55" s="2">
        <f t="shared" si="46"/>
        <v>199020.36</v>
      </c>
      <c r="BD55" s="2">
        <f t="shared" si="46"/>
        <v>194187</v>
      </c>
      <c r="BE55" s="2">
        <f t="shared" si="46"/>
        <v>152439</v>
      </c>
      <c r="BF55" s="2">
        <f t="shared" si="46"/>
        <v>168903</v>
      </c>
      <c r="BG55" s="2">
        <f t="shared" si="46"/>
        <v>185819.76</v>
      </c>
      <c r="BH55" s="2">
        <f t="shared" si="46"/>
        <v>183456</v>
      </c>
      <c r="BI55" s="2">
        <f t="shared" si="46"/>
        <v>191942.31</v>
      </c>
      <c r="BJ55" s="19"/>
    </row>
    <row r="56" spans="1:62" x14ac:dyDescent="0.25">
      <c r="A56" s="1">
        <f t="shared" si="6"/>
        <v>2071</v>
      </c>
      <c r="B56" s="2">
        <f t="shared" si="41"/>
        <v>107076.6</v>
      </c>
      <c r="C56" s="2">
        <f t="shared" si="41"/>
        <v>107076.6</v>
      </c>
      <c r="D56" s="2">
        <f t="shared" si="41"/>
        <v>62460.847999999998</v>
      </c>
      <c r="E56" s="2">
        <f t="shared" si="41"/>
        <v>60842.400000000001</v>
      </c>
      <c r="F56" s="2">
        <f t="shared" si="41"/>
        <v>73292</v>
      </c>
      <c r="G56" s="2">
        <f t="shared" si="41"/>
        <v>66665.600000000006</v>
      </c>
      <c r="H56" s="2">
        <f t="shared" si="41"/>
        <v>78111.199999999997</v>
      </c>
      <c r="I56" s="2">
        <f t="shared" si="41"/>
        <v>67870.399999999994</v>
      </c>
      <c r="J56" s="2">
        <f t="shared" si="41"/>
        <v>98191.2</v>
      </c>
      <c r="K56" s="2">
        <f t="shared" si="41"/>
        <v>76504.800000000003</v>
      </c>
      <c r="L56" s="2">
        <f t="shared" si="41"/>
        <v>64657.599999999999</v>
      </c>
      <c r="M56" s="2">
        <f t="shared" si="41"/>
        <v>72288</v>
      </c>
      <c r="N56" s="2">
        <f t="shared" si="41"/>
        <v>73693.600000000006</v>
      </c>
      <c r="O56" s="2">
        <f t="shared" si="42"/>
        <v>44355.200000000004</v>
      </c>
      <c r="P56" s="2">
        <f t="shared" si="42"/>
        <v>60921.600000000006</v>
      </c>
      <c r="Q56" s="2">
        <f t="shared" si="42"/>
        <v>52371.200000000004</v>
      </c>
      <c r="R56" s="2">
        <f t="shared" si="42"/>
        <v>42217.600000000006</v>
      </c>
      <c r="S56" s="2">
        <f t="shared" si="42"/>
        <v>41836.840000000004</v>
      </c>
      <c r="T56" s="5">
        <f t="shared" si="42"/>
        <v>43820.800000000003</v>
      </c>
      <c r="U56" s="6">
        <f t="shared" si="42"/>
        <v>42484.800000000003</v>
      </c>
      <c r="V56" s="5">
        <f t="shared" si="42"/>
        <v>44622.400000000001</v>
      </c>
      <c r="W56" s="2">
        <f t="shared" si="42"/>
        <v>42084</v>
      </c>
      <c r="X56" s="2">
        <f t="shared" si="42"/>
        <v>43954.400000000001</v>
      </c>
      <c r="Y56" s="2">
        <f t="shared" si="43"/>
        <v>46626.400000000001</v>
      </c>
      <c r="Z56" s="2">
        <f t="shared" si="43"/>
        <v>46492.800000000003</v>
      </c>
      <c r="AA56" s="2">
        <f t="shared" si="43"/>
        <v>51569.600000000006</v>
      </c>
      <c r="AB56" s="2">
        <f t="shared" si="43"/>
        <v>46359.200000000004</v>
      </c>
      <c r="AC56" s="2">
        <f t="shared" si="43"/>
        <v>45023.200000000004</v>
      </c>
      <c r="AD56" s="2">
        <f t="shared" si="43"/>
        <v>52772</v>
      </c>
      <c r="AE56" s="2">
        <f t="shared" si="43"/>
        <v>56780</v>
      </c>
      <c r="AF56" s="2">
        <f t="shared" si="43"/>
        <v>42351.200000000004</v>
      </c>
      <c r="AG56" s="2">
        <f t="shared" si="43"/>
        <v>49218.240000000005</v>
      </c>
      <c r="AH56" s="2">
        <f t="shared" si="43"/>
        <v>56780</v>
      </c>
      <c r="AI56" s="2">
        <f t="shared" si="44"/>
        <v>101652</v>
      </c>
      <c r="AJ56" s="2">
        <f t="shared" si="44"/>
        <v>95460</v>
      </c>
      <c r="AK56" s="2">
        <f t="shared" si="44"/>
        <v>96492</v>
      </c>
      <c r="AL56" s="2">
        <f t="shared" si="44"/>
        <v>92880</v>
      </c>
      <c r="AM56" s="2">
        <f t="shared" si="44"/>
        <v>95460</v>
      </c>
      <c r="AN56" s="2">
        <f t="shared" si="45"/>
        <v>114552</v>
      </c>
      <c r="AO56" s="5">
        <f t="shared" si="45"/>
        <v>94128</v>
      </c>
      <c r="AP56" s="2">
        <f t="shared" si="45"/>
        <v>122248</v>
      </c>
      <c r="AQ56" s="2">
        <f t="shared" si="45"/>
        <v>122840</v>
      </c>
      <c r="AR56" s="2">
        <f t="shared" si="45"/>
        <v>135864</v>
      </c>
      <c r="AS56" s="2">
        <f t="shared" si="45"/>
        <v>141823.96</v>
      </c>
      <c r="AT56" s="2">
        <f t="shared" si="45"/>
        <v>131572</v>
      </c>
      <c r="AU56" s="2">
        <f t="shared" si="45"/>
        <v>175232</v>
      </c>
      <c r="AV56" s="2">
        <f t="shared" si="45"/>
        <v>169164</v>
      </c>
      <c r="AW56" s="2">
        <f t="shared" si="45"/>
        <v>163096</v>
      </c>
      <c r="AX56" s="2">
        <f t="shared" si="46"/>
        <v>162444.79999999999</v>
      </c>
      <c r="AY56" s="2">
        <f t="shared" si="46"/>
        <v>186332</v>
      </c>
      <c r="AZ56" s="2">
        <f t="shared" si="46"/>
        <v>195360</v>
      </c>
      <c r="BA56" s="2">
        <f t="shared" si="46"/>
        <v>181892</v>
      </c>
      <c r="BB56" s="2">
        <f t="shared" si="46"/>
        <v>186776</v>
      </c>
      <c r="BC56" s="2">
        <f t="shared" si="46"/>
        <v>200374.24</v>
      </c>
      <c r="BD56" s="2">
        <f t="shared" si="46"/>
        <v>195508</v>
      </c>
      <c r="BE56" s="2">
        <f t="shared" si="46"/>
        <v>153476</v>
      </c>
      <c r="BF56" s="2">
        <f t="shared" si="46"/>
        <v>170052</v>
      </c>
      <c r="BG56" s="2">
        <f t="shared" si="46"/>
        <v>187083.84</v>
      </c>
      <c r="BH56" s="2">
        <f t="shared" si="46"/>
        <v>184704</v>
      </c>
      <c r="BI56" s="2">
        <f t="shared" si="46"/>
        <v>193248.04</v>
      </c>
      <c r="BJ56" s="19"/>
    </row>
    <row r="57" spans="1:62" x14ac:dyDescent="0.25">
      <c r="A57" s="1">
        <f t="shared" si="6"/>
        <v>2072</v>
      </c>
      <c r="B57" s="2">
        <f t="shared" si="41"/>
        <v>108196.42499999999</v>
      </c>
      <c r="C57" s="2">
        <f t="shared" si="41"/>
        <v>108196.42499999999</v>
      </c>
      <c r="D57" s="2">
        <f t="shared" si="41"/>
        <v>63114.074000000001</v>
      </c>
      <c r="E57" s="2">
        <f t="shared" si="41"/>
        <v>61478.7</v>
      </c>
      <c r="F57" s="2">
        <f t="shared" si="41"/>
        <v>74058.5</v>
      </c>
      <c r="G57" s="2">
        <f t="shared" si="41"/>
        <v>67362.8</v>
      </c>
      <c r="H57" s="2">
        <f t="shared" si="41"/>
        <v>78928.099999999991</v>
      </c>
      <c r="I57" s="2">
        <f t="shared" si="41"/>
        <v>68580.2</v>
      </c>
      <c r="J57" s="2">
        <f t="shared" si="41"/>
        <v>99218.099999999991</v>
      </c>
      <c r="K57" s="2">
        <f t="shared" si="41"/>
        <v>77304.899999999994</v>
      </c>
      <c r="L57" s="2">
        <f t="shared" si="41"/>
        <v>65333.799999999996</v>
      </c>
      <c r="M57" s="2">
        <f t="shared" si="41"/>
        <v>73044</v>
      </c>
      <c r="N57" s="2">
        <f t="shared" si="41"/>
        <v>74464.3</v>
      </c>
      <c r="O57" s="2">
        <f t="shared" si="42"/>
        <v>44587.6</v>
      </c>
      <c r="P57" s="2">
        <f t="shared" si="42"/>
        <v>61240.799999999996</v>
      </c>
      <c r="Q57" s="2">
        <f t="shared" si="42"/>
        <v>52645.599999999999</v>
      </c>
      <c r="R57" s="2">
        <f t="shared" si="42"/>
        <v>42438.799999999996</v>
      </c>
      <c r="S57" s="2">
        <f t="shared" si="42"/>
        <v>42056.044999999998</v>
      </c>
      <c r="T57" s="5">
        <f t="shared" si="42"/>
        <v>44050.400000000001</v>
      </c>
      <c r="U57" s="6">
        <f t="shared" si="42"/>
        <v>42707.4</v>
      </c>
      <c r="V57" s="5">
        <f t="shared" si="42"/>
        <v>44856.2</v>
      </c>
      <c r="W57" s="2">
        <f t="shared" si="42"/>
        <v>42304.5</v>
      </c>
      <c r="X57" s="2">
        <f t="shared" si="42"/>
        <v>44184.7</v>
      </c>
      <c r="Y57" s="2">
        <f t="shared" si="43"/>
        <v>46870.7</v>
      </c>
      <c r="Z57" s="2">
        <f t="shared" si="43"/>
        <v>46736.4</v>
      </c>
      <c r="AA57" s="2">
        <f t="shared" si="43"/>
        <v>51839.799999999996</v>
      </c>
      <c r="AB57" s="2">
        <f t="shared" si="43"/>
        <v>46602.1</v>
      </c>
      <c r="AC57" s="2">
        <f t="shared" si="43"/>
        <v>45259.1</v>
      </c>
      <c r="AD57" s="2">
        <f t="shared" si="43"/>
        <v>53048.5</v>
      </c>
      <c r="AE57" s="2">
        <f t="shared" si="43"/>
        <v>57077.5</v>
      </c>
      <c r="AF57" s="2">
        <f t="shared" si="43"/>
        <v>42573.1</v>
      </c>
      <c r="AG57" s="2">
        <f t="shared" si="43"/>
        <v>49476.119999999995</v>
      </c>
      <c r="AH57" s="2">
        <f t="shared" si="43"/>
        <v>57077.5</v>
      </c>
      <c r="AI57" s="2">
        <f t="shared" si="44"/>
        <v>102538.49999999999</v>
      </c>
      <c r="AJ57" s="2">
        <f t="shared" si="44"/>
        <v>96292.5</v>
      </c>
      <c r="AK57" s="2">
        <f t="shared" si="44"/>
        <v>97333.5</v>
      </c>
      <c r="AL57" s="2">
        <f t="shared" si="44"/>
        <v>93690</v>
      </c>
      <c r="AM57" s="2">
        <f t="shared" si="44"/>
        <v>96292.5</v>
      </c>
      <c r="AN57" s="2">
        <f t="shared" si="45"/>
        <v>115326</v>
      </c>
      <c r="AO57" s="5">
        <f t="shared" si="45"/>
        <v>94764</v>
      </c>
      <c r="AP57" s="2">
        <f t="shared" si="45"/>
        <v>123074</v>
      </c>
      <c r="AQ57" s="2">
        <f t="shared" si="45"/>
        <v>123670</v>
      </c>
      <c r="AR57" s="2">
        <f t="shared" si="45"/>
        <v>136782</v>
      </c>
      <c r="AS57" s="2">
        <f t="shared" si="45"/>
        <v>142782.23000000001</v>
      </c>
      <c r="AT57" s="2">
        <f t="shared" si="45"/>
        <v>132461</v>
      </c>
      <c r="AU57" s="2">
        <f t="shared" si="45"/>
        <v>176416</v>
      </c>
      <c r="AV57" s="2">
        <f t="shared" si="45"/>
        <v>170307</v>
      </c>
      <c r="AW57" s="2">
        <f t="shared" si="45"/>
        <v>164198</v>
      </c>
      <c r="AX57" s="2">
        <f t="shared" si="46"/>
        <v>163542.39999999999</v>
      </c>
      <c r="AY57" s="2">
        <f t="shared" si="46"/>
        <v>187591</v>
      </c>
      <c r="AZ57" s="2">
        <f t="shared" si="46"/>
        <v>196680</v>
      </c>
      <c r="BA57" s="2">
        <f t="shared" si="46"/>
        <v>183121</v>
      </c>
      <c r="BB57" s="2">
        <f t="shared" si="46"/>
        <v>188038</v>
      </c>
      <c r="BC57" s="2">
        <f t="shared" si="46"/>
        <v>201728.12</v>
      </c>
      <c r="BD57" s="2">
        <f t="shared" si="46"/>
        <v>196829</v>
      </c>
      <c r="BE57" s="2">
        <f t="shared" si="46"/>
        <v>154513</v>
      </c>
      <c r="BF57" s="2">
        <f t="shared" si="46"/>
        <v>171201</v>
      </c>
      <c r="BG57" s="2">
        <f t="shared" si="46"/>
        <v>188347.92</v>
      </c>
      <c r="BH57" s="2">
        <f t="shared" si="46"/>
        <v>185952</v>
      </c>
      <c r="BI57" s="2">
        <f t="shared" si="46"/>
        <v>194553.77</v>
      </c>
      <c r="BJ57" s="19"/>
    </row>
    <row r="58" spans="1:62" x14ac:dyDescent="0.25">
      <c r="A58" s="1">
        <f t="shared" si="6"/>
        <v>2073</v>
      </c>
      <c r="B58" s="2">
        <f t="shared" si="41"/>
        <v>109316.24999999999</v>
      </c>
      <c r="C58" s="2">
        <f t="shared" si="41"/>
        <v>109316.24999999999</v>
      </c>
      <c r="D58" s="2">
        <f t="shared" si="41"/>
        <v>63767.299999999996</v>
      </c>
      <c r="E58" s="2">
        <f t="shared" si="41"/>
        <v>62114.999999999993</v>
      </c>
      <c r="F58" s="2">
        <f t="shared" si="41"/>
        <v>74825</v>
      </c>
      <c r="G58" s="2">
        <f t="shared" si="41"/>
        <v>68060</v>
      </c>
      <c r="H58" s="2">
        <f t="shared" si="41"/>
        <v>79745</v>
      </c>
      <c r="I58" s="2">
        <f t="shared" si="41"/>
        <v>69290</v>
      </c>
      <c r="J58" s="2">
        <f t="shared" si="41"/>
        <v>100244.99999999999</v>
      </c>
      <c r="K58" s="2">
        <f t="shared" si="41"/>
        <v>78105</v>
      </c>
      <c r="L58" s="2">
        <f t="shared" si="41"/>
        <v>66010</v>
      </c>
      <c r="M58" s="2">
        <f t="shared" si="41"/>
        <v>73800</v>
      </c>
      <c r="N58" s="2">
        <f t="shared" si="41"/>
        <v>75235</v>
      </c>
      <c r="O58" s="2">
        <f t="shared" si="42"/>
        <v>44820</v>
      </c>
      <c r="P58" s="2">
        <f t="shared" si="42"/>
        <v>61560.000000000007</v>
      </c>
      <c r="Q58" s="2">
        <f t="shared" si="42"/>
        <v>52920</v>
      </c>
      <c r="R58" s="2">
        <f t="shared" si="42"/>
        <v>42660</v>
      </c>
      <c r="S58" s="2">
        <f t="shared" si="42"/>
        <v>42275.25</v>
      </c>
      <c r="T58" s="5">
        <f t="shared" si="42"/>
        <v>44280</v>
      </c>
      <c r="U58" s="6">
        <f t="shared" si="42"/>
        <v>42930</v>
      </c>
      <c r="V58" s="5">
        <f t="shared" si="42"/>
        <v>45090</v>
      </c>
      <c r="W58" s="2">
        <f t="shared" si="42"/>
        <v>42525</v>
      </c>
      <c r="X58" s="2">
        <f t="shared" si="42"/>
        <v>44415</v>
      </c>
      <c r="Y58" s="2">
        <f t="shared" si="43"/>
        <v>47115</v>
      </c>
      <c r="Z58" s="2">
        <f t="shared" si="43"/>
        <v>46980</v>
      </c>
      <c r="AA58" s="2">
        <f t="shared" si="43"/>
        <v>52110</v>
      </c>
      <c r="AB58" s="2">
        <f t="shared" si="43"/>
        <v>46845</v>
      </c>
      <c r="AC58" s="2">
        <f t="shared" si="43"/>
        <v>45495</v>
      </c>
      <c r="AD58" s="2">
        <f t="shared" si="43"/>
        <v>53325</v>
      </c>
      <c r="AE58" s="2">
        <f t="shared" si="43"/>
        <v>57375.000000000007</v>
      </c>
      <c r="AF58" s="2">
        <f t="shared" si="43"/>
        <v>42795</v>
      </c>
      <c r="AG58" s="2">
        <f t="shared" si="43"/>
        <v>49734</v>
      </c>
      <c r="AH58" s="2">
        <f t="shared" si="43"/>
        <v>57375.000000000007</v>
      </c>
      <c r="AI58" s="2">
        <f t="shared" si="44"/>
        <v>103425</v>
      </c>
      <c r="AJ58" s="2">
        <f t="shared" si="44"/>
        <v>97125</v>
      </c>
      <c r="AK58" s="2">
        <f t="shared" si="44"/>
        <v>98175</v>
      </c>
      <c r="AL58" s="2">
        <f t="shared" si="44"/>
        <v>94500</v>
      </c>
      <c r="AM58" s="2">
        <f t="shared" si="44"/>
        <v>97125</v>
      </c>
      <c r="AN58" s="2">
        <f t="shared" si="45"/>
        <v>116100</v>
      </c>
      <c r="AO58" s="5">
        <f t="shared" si="45"/>
        <v>95400</v>
      </c>
      <c r="AP58" s="2">
        <f t="shared" si="45"/>
        <v>123900</v>
      </c>
      <c r="AQ58" s="2">
        <f t="shared" si="45"/>
        <v>124500</v>
      </c>
      <c r="AR58" s="2">
        <f t="shared" si="45"/>
        <v>137700</v>
      </c>
      <c r="AS58" s="2">
        <f t="shared" si="45"/>
        <v>143740.5</v>
      </c>
      <c r="AT58" s="2">
        <f t="shared" si="45"/>
        <v>133350</v>
      </c>
      <c r="AU58" s="2">
        <f t="shared" si="45"/>
        <v>177600</v>
      </c>
      <c r="AV58" s="2">
        <f t="shared" si="45"/>
        <v>171450</v>
      </c>
      <c r="AW58" s="2">
        <f t="shared" si="45"/>
        <v>165300</v>
      </c>
      <c r="AX58" s="2">
        <f t="shared" si="46"/>
        <v>164640</v>
      </c>
      <c r="AY58" s="2">
        <f t="shared" si="46"/>
        <v>188850</v>
      </c>
      <c r="AZ58" s="2">
        <f t="shared" si="46"/>
        <v>198000</v>
      </c>
      <c r="BA58" s="2">
        <f t="shared" si="46"/>
        <v>184350</v>
      </c>
      <c r="BB58" s="2">
        <f t="shared" si="46"/>
        <v>189300</v>
      </c>
      <c r="BC58" s="2">
        <f t="shared" si="46"/>
        <v>203082</v>
      </c>
      <c r="BD58" s="2">
        <f t="shared" si="46"/>
        <v>198150</v>
      </c>
      <c r="BE58" s="2">
        <f t="shared" si="46"/>
        <v>155550</v>
      </c>
      <c r="BF58" s="2">
        <f t="shared" si="46"/>
        <v>172350</v>
      </c>
      <c r="BG58" s="2">
        <f t="shared" si="46"/>
        <v>189612</v>
      </c>
      <c r="BH58" s="2">
        <f t="shared" si="46"/>
        <v>187200</v>
      </c>
      <c r="BI58" s="2">
        <f t="shared" si="46"/>
        <v>195859.5</v>
      </c>
      <c r="BJ58" s="19"/>
    </row>
  </sheetData>
  <mergeCells count="82">
    <mergeCell ref="BI4:BI5"/>
    <mergeCell ref="BU8:BY8"/>
    <mergeCell ref="BN17:BN21"/>
    <mergeCell ref="BZ17:BZ31"/>
    <mergeCell ref="BN22:BN26"/>
    <mergeCell ref="BN27:BN31"/>
    <mergeCell ref="BH4:BH5"/>
    <mergeCell ref="AW4:AW5"/>
    <mergeCell ref="AX4:AX5"/>
    <mergeCell ref="AY4:AY5"/>
    <mergeCell ref="AZ4:AZ5"/>
    <mergeCell ref="BA4:BA5"/>
    <mergeCell ref="BB4:BB5"/>
    <mergeCell ref="BC4:BC5"/>
    <mergeCell ref="BD4:BD5"/>
    <mergeCell ref="BE4:BE5"/>
    <mergeCell ref="BF4:BF5"/>
    <mergeCell ref="BG4:BG5"/>
    <mergeCell ref="AV4:AV5"/>
    <mergeCell ref="AK4:AK5"/>
    <mergeCell ref="AL4:AL5"/>
    <mergeCell ref="AM4:AM5"/>
    <mergeCell ref="AN4:AN5"/>
    <mergeCell ref="AO4:AO5"/>
    <mergeCell ref="AP4:AP5"/>
    <mergeCell ref="AQ4:AQ5"/>
    <mergeCell ref="AR4:AR5"/>
    <mergeCell ref="AS4:AS5"/>
    <mergeCell ref="AT4:AT5"/>
    <mergeCell ref="AU4:AU5"/>
    <mergeCell ref="V4:V5"/>
    <mergeCell ref="W4:W5"/>
    <mergeCell ref="AJ4:AJ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I5"/>
    <mergeCell ref="Q4:Q5"/>
    <mergeCell ref="R4:R5"/>
    <mergeCell ref="S4:S5"/>
    <mergeCell ref="T4:T5"/>
    <mergeCell ref="U4:U5"/>
    <mergeCell ref="AT3:AX3"/>
    <mergeCell ref="AY3:BD3"/>
    <mergeCell ref="BE3:BG3"/>
    <mergeCell ref="BH3:BI3"/>
    <mergeCell ref="AI3:AM3"/>
    <mergeCell ref="AN3:AS3"/>
    <mergeCell ref="A4:A5"/>
    <mergeCell ref="B4:B5"/>
    <mergeCell ref="C4:C5"/>
    <mergeCell ref="D4:D5"/>
    <mergeCell ref="E4:E5"/>
    <mergeCell ref="F4:F5"/>
    <mergeCell ref="B3:D3"/>
    <mergeCell ref="E3:N3"/>
    <mergeCell ref="O3:W3"/>
    <mergeCell ref="X3:AH3"/>
    <mergeCell ref="L4:L5"/>
    <mergeCell ref="G4:G5"/>
    <mergeCell ref="H4:H5"/>
    <mergeCell ref="I4:I5"/>
    <mergeCell ref="J4:J5"/>
    <mergeCell ref="K4:K5"/>
    <mergeCell ref="X4:X5"/>
    <mergeCell ref="M4:M5"/>
    <mergeCell ref="N4:N5"/>
    <mergeCell ref="O4:O5"/>
    <mergeCell ref="P4:P5"/>
    <mergeCell ref="BK2:BM2"/>
    <mergeCell ref="A1:BI1"/>
    <mergeCell ref="B2:M2"/>
    <mergeCell ref="N2:AH2"/>
    <mergeCell ref="AI2:AM2"/>
    <mergeCell ref="AN2:BI2"/>
  </mergeCells>
  <conditionalFormatting sqref="B8:D58">
    <cfRule type="cellIs" dxfId="179" priority="46" operator="between">
      <formula>$BT$17</formula>
      <formula>$BT$18</formula>
    </cfRule>
    <cfRule type="cellIs" dxfId="178" priority="47" operator="between">
      <formula>$BT$18</formula>
      <formula>$BT$19</formula>
    </cfRule>
    <cfRule type="cellIs" dxfId="177" priority="48" operator="between">
      <formula>$BT$19</formula>
      <formula>$BT$20</formula>
    </cfRule>
    <cfRule type="cellIs" dxfId="176" priority="49" operator="between">
      <formula>$BT$20</formula>
      <formula>$BT$21</formula>
    </cfRule>
    <cfRule type="cellIs" dxfId="175" priority="50" operator="greaterThan">
      <formula>$BT$21</formula>
    </cfRule>
  </conditionalFormatting>
  <conditionalFormatting sqref="E8:N58">
    <cfRule type="cellIs" dxfId="174" priority="45" operator="greaterThan">
      <formula>$BS$21</formula>
    </cfRule>
    <cfRule type="cellIs" dxfId="173" priority="44" operator="between">
      <formula>$BS$20</formula>
      <formula>$BS$21</formula>
    </cfRule>
    <cfRule type="cellIs" dxfId="172" priority="43" operator="between">
      <formula>$BS$19</formula>
      <formula>$BS$20</formula>
    </cfRule>
    <cfRule type="cellIs" dxfId="171" priority="42" operator="between">
      <formula>$BS$18</formula>
      <formula>$BS$19</formula>
    </cfRule>
    <cfRule type="cellIs" dxfId="170" priority="41" operator="between">
      <formula>$BS$17</formula>
      <formula>$BS$18</formula>
    </cfRule>
  </conditionalFormatting>
  <conditionalFormatting sqref="O8:W58">
    <cfRule type="cellIs" dxfId="169" priority="38" operator="between">
      <formula>$BR$19</formula>
      <formula>$BR$20</formula>
    </cfRule>
    <cfRule type="cellIs" dxfId="168" priority="40" operator="greaterThan">
      <formula>$BR$21</formula>
    </cfRule>
    <cfRule type="cellIs" dxfId="167" priority="39" operator="between">
      <formula>$BR$20</formula>
      <formula>$BR$21</formula>
    </cfRule>
    <cfRule type="cellIs" dxfId="166" priority="37" operator="between">
      <formula>$BR$18</formula>
      <formula>$BR$19</formula>
    </cfRule>
    <cfRule type="cellIs" dxfId="165" priority="36" operator="between">
      <formula>$BR$17</formula>
      <formula>$BR$18</formula>
    </cfRule>
  </conditionalFormatting>
  <conditionalFormatting sqref="X8:AH58">
    <cfRule type="cellIs" dxfId="164" priority="34" operator="between">
      <formula>$BQ$20</formula>
      <formula>$BQ$21</formula>
    </cfRule>
    <cfRule type="cellIs" dxfId="163" priority="33" operator="between">
      <formula>$BQ$19</formula>
      <formula>$BQ$20</formula>
    </cfRule>
    <cfRule type="cellIs" dxfId="162" priority="32" operator="between">
      <formula>$BQ$18</formula>
      <formula>$BQ$19</formula>
    </cfRule>
    <cfRule type="cellIs" dxfId="161" priority="31" operator="between">
      <formula>$BQ$17</formula>
      <formula>$BQ$18</formula>
    </cfRule>
    <cfRule type="cellIs" dxfId="160" priority="35" operator="greaterThan">
      <formula>$BQ$21</formula>
    </cfRule>
  </conditionalFormatting>
  <conditionalFormatting sqref="AI8:AM58">
    <cfRule type="cellIs" dxfId="159" priority="26" operator="between">
      <formula>$BP$17</formula>
      <formula>$BP$18</formula>
    </cfRule>
    <cfRule type="cellIs" dxfId="158" priority="27" operator="between">
      <formula>$BP$18</formula>
      <formula>$BP$19</formula>
    </cfRule>
    <cfRule type="cellIs" dxfId="157" priority="28" operator="between">
      <formula>$BP$19</formula>
      <formula>$BP$20</formula>
    </cfRule>
    <cfRule type="cellIs" dxfId="156" priority="29" operator="between">
      <formula>$BP$20</formula>
      <formula>$BP$21</formula>
    </cfRule>
    <cfRule type="cellIs" dxfId="155" priority="30" operator="greaterThan">
      <formula>$BP$21</formula>
    </cfRule>
  </conditionalFormatting>
  <conditionalFormatting sqref="AN8:AS58">
    <cfRule type="cellIs" dxfId="154" priority="5" operator="greaterThan">
      <formula>$BU$26</formula>
    </cfRule>
    <cfRule type="cellIs" dxfId="153" priority="6" operator="between">
      <formula>$BU$22</formula>
      <formula>$BU$23</formula>
    </cfRule>
    <cfRule type="cellIs" dxfId="152" priority="7" operator="between">
      <formula>$BU$23</formula>
      <formula>$BU$24</formula>
    </cfRule>
    <cfRule type="cellIs" dxfId="151" priority="9" operator="between">
      <formula>$BU$25</formula>
      <formula>$BU$26</formula>
    </cfRule>
    <cfRule type="cellIs" dxfId="150" priority="10" operator="greaterThan">
      <formula>$BU$26</formula>
    </cfRule>
    <cfRule type="cellIs" dxfId="149" priority="8" operator="between">
      <formula>$BU$24</formula>
      <formula>$BU$25</formula>
    </cfRule>
    <cfRule type="cellIs" dxfId="148" priority="1" operator="between">
      <formula>$BU$22</formula>
      <formula>$BU$23</formula>
    </cfRule>
    <cfRule type="cellIs" dxfId="147" priority="2" operator="between">
      <formula>$BU$23</formula>
      <formula>$BU$24</formula>
    </cfRule>
    <cfRule type="cellIs" dxfId="146" priority="3" operator="between">
      <formula>$BU$24</formula>
      <formula>$BU$25</formula>
    </cfRule>
    <cfRule type="cellIs" dxfId="145" priority="4" operator="between">
      <formula>$BU$25</formula>
      <formula>$BU$26</formula>
    </cfRule>
    <cfRule type="cellIs" dxfId="144" priority="51" operator="between">
      <formula>$BU$22</formula>
      <formula>$BU$23</formula>
    </cfRule>
    <cfRule type="cellIs" dxfId="143" priority="52" operator="between">
      <formula>$BU$23</formula>
      <formula>$BU$24</formula>
    </cfRule>
    <cfRule type="cellIs" dxfId="142" priority="53" operator="between">
      <formula>$BU$24</formula>
      <formula>$BU$25</formula>
    </cfRule>
    <cfRule type="cellIs" dxfId="141" priority="54" operator="between">
      <formula>$BU$25</formula>
      <formula>$BU$26</formula>
    </cfRule>
    <cfRule type="cellIs" dxfId="140" priority="55" operator="greaterThan">
      <formula>$BU$26</formula>
    </cfRule>
  </conditionalFormatting>
  <conditionalFormatting sqref="AT8:AX58">
    <cfRule type="cellIs" dxfId="139" priority="25" operator="greaterThan">
      <formula>$BV$26</formula>
    </cfRule>
    <cfRule type="cellIs" dxfId="138" priority="23" operator="between">
      <formula>$BV$24</formula>
      <formula>$BV$25</formula>
    </cfRule>
    <cfRule type="cellIs" dxfId="137" priority="22" operator="between">
      <formula>$BV$23</formula>
      <formula>$BV$24</formula>
    </cfRule>
    <cfRule type="cellIs" dxfId="136" priority="21" operator="between">
      <formula>$BV$22</formula>
      <formula>$BV$23</formula>
    </cfRule>
    <cfRule type="cellIs" dxfId="135" priority="24" operator="between">
      <formula>$BV$25</formula>
      <formula>$BV$26</formula>
    </cfRule>
  </conditionalFormatting>
  <conditionalFormatting sqref="AY8:BD58">
    <cfRule type="cellIs" dxfId="134" priority="16" operator="between">
      <formula>$BW$22</formula>
      <formula>$BW$23</formula>
    </cfRule>
    <cfRule type="cellIs" dxfId="133" priority="20" operator="greaterThan">
      <formula>$BW$26</formula>
    </cfRule>
    <cfRule type="cellIs" dxfId="132" priority="19" operator="between">
      <formula>$BW$25</formula>
      <formula>$BW$26</formula>
    </cfRule>
    <cfRule type="cellIs" dxfId="131" priority="18" operator="between">
      <formula>$BW$24</formula>
      <formula>$BW$25</formula>
    </cfRule>
    <cfRule type="cellIs" dxfId="130" priority="17" operator="between">
      <formula>$BW$23</formula>
      <formula>$BW$24</formula>
    </cfRule>
  </conditionalFormatting>
  <conditionalFormatting sqref="BE8:BG58">
    <cfRule type="cellIs" dxfId="129" priority="15" operator="greaterThan">
      <formula>$BX$26</formula>
    </cfRule>
    <cfRule type="cellIs" dxfId="128" priority="14" operator="between">
      <formula>$BX$25</formula>
      <formula>$BX$26</formula>
    </cfRule>
    <cfRule type="cellIs" dxfId="127" priority="13" operator="between">
      <formula>$BX$24</formula>
      <formula>$BX$25</formula>
    </cfRule>
    <cfRule type="cellIs" dxfId="126" priority="12" operator="between">
      <formula>$BX$23</formula>
      <formula>$BX$24</formula>
    </cfRule>
    <cfRule type="cellIs" dxfId="125" priority="11" operator="between">
      <formula>$BX$22</formula>
      <formula>$BX$23</formula>
    </cfRule>
  </conditionalFormatting>
  <conditionalFormatting sqref="BH8:BI58">
    <cfRule type="cellIs" dxfId="124" priority="56" operator="between">
      <formula>$BY$22</formula>
      <formula>$BY$23</formula>
    </cfRule>
    <cfRule type="cellIs" dxfId="123" priority="57" operator="between">
      <formula>$BY$23</formula>
      <formula>$BY$24</formula>
    </cfRule>
    <cfRule type="cellIs" dxfId="122" priority="58" operator="between">
      <formula>$BY$24</formula>
      <formula>$BY$25</formula>
    </cfRule>
    <cfRule type="cellIs" dxfId="121" priority="59" operator="between">
      <formula>$BY$25</formula>
      <formula>$BY$26</formula>
    </cfRule>
    <cfRule type="cellIs" dxfId="120" priority="60" operator="greaterThan">
      <formula>$BY$26</formula>
    </cfRule>
  </conditionalFormatting>
  <pageMargins left="0.7" right="0.7" top="0.75" bottom="0.75" header="0.3" footer="0.3"/>
  <pageSetup paperSize="11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B87E6-FB56-4E64-ABA3-C4F9F204D7A2}">
  <sheetPr>
    <pageSetUpPr fitToPage="1"/>
  </sheetPr>
  <dimension ref="A1:CM58"/>
  <sheetViews>
    <sheetView tabSelected="1" zoomScale="70" zoomScaleNormal="70" workbookViewId="0">
      <selection activeCell="A13" sqref="A13"/>
    </sheetView>
  </sheetViews>
  <sheetFormatPr defaultRowHeight="15" x14ac:dyDescent="0.25"/>
  <cols>
    <col min="1" max="1" width="14.85546875" bestFit="1" customWidth="1"/>
    <col min="2" max="2" width="12.85546875" hidden="1" customWidth="1"/>
    <col min="3" max="3" width="10" hidden="1" customWidth="1"/>
    <col min="4" max="4" width="20.28515625" hidden="1" customWidth="1"/>
    <col min="5" max="7" width="10.28515625" hidden="1" customWidth="1"/>
    <col min="8" max="8" width="18.42578125" hidden="1" customWidth="1"/>
    <col min="9" max="11" width="10" hidden="1" customWidth="1"/>
    <col min="12" max="12" width="17" hidden="1" customWidth="1"/>
    <col min="13" max="13" width="17.85546875" hidden="1" customWidth="1"/>
    <col min="14" max="14" width="10" hidden="1" customWidth="1"/>
    <col min="15" max="15" width="13" hidden="1" customWidth="1"/>
    <col min="16" max="16" width="9.7109375" hidden="1" customWidth="1"/>
    <col min="17" max="17" width="10.28515625" hidden="1" customWidth="1"/>
    <col min="18" max="18" width="9.7109375" hidden="1" customWidth="1"/>
    <col min="19" max="19" width="11" hidden="1" customWidth="1"/>
    <col min="20" max="20" width="9.7109375" hidden="1" customWidth="1"/>
    <col min="21" max="25" width="10.28515625" hidden="1" customWidth="1"/>
    <col min="26" max="26" width="10" hidden="1" customWidth="1"/>
    <col min="27" max="27" width="10.42578125" hidden="1" customWidth="1"/>
    <col min="28" max="29" width="10" hidden="1" customWidth="1"/>
    <col min="30" max="31" width="10.28515625" hidden="1" customWidth="1"/>
    <col min="32" max="32" width="24.5703125" hidden="1" customWidth="1"/>
    <col min="33" max="33" width="13.7109375" hidden="1" customWidth="1"/>
    <col min="34" max="34" width="17.85546875" hidden="1" customWidth="1"/>
    <col min="35" max="35" width="10.28515625" bestFit="1" customWidth="1"/>
    <col min="36" max="36" width="9.7109375" bestFit="1" customWidth="1"/>
    <col min="37" max="37" width="9.7109375" hidden="1" customWidth="1"/>
    <col min="38" max="38" width="14.7109375" hidden="1" customWidth="1"/>
    <col min="39" max="39" width="9.7109375" hidden="1" customWidth="1"/>
    <col min="40" max="40" width="13.42578125" hidden="1" customWidth="1"/>
    <col min="41" max="41" width="12.85546875" hidden="1" customWidth="1"/>
    <col min="42" max="42" width="11.7109375" hidden="1" customWidth="1"/>
    <col min="43" max="43" width="17" hidden="1" customWidth="1"/>
    <col min="44" max="45" width="19.140625" hidden="1" customWidth="1"/>
    <col min="46" max="46" width="18.140625" hidden="1" customWidth="1"/>
    <col min="47" max="48" width="19.5703125" hidden="1" customWidth="1"/>
    <col min="49" max="49" width="12.5703125" hidden="1" customWidth="1"/>
    <col min="50" max="50" width="13.5703125" hidden="1" customWidth="1"/>
    <col min="51" max="51" width="10" hidden="1" customWidth="1"/>
    <col min="52" max="52" width="14.28515625" hidden="1" customWidth="1"/>
    <col min="53" max="53" width="12.28515625" hidden="1" customWidth="1"/>
    <col min="54" max="56" width="12.5703125" hidden="1" customWidth="1"/>
    <col min="57" max="57" width="10.28515625" hidden="1" customWidth="1"/>
    <col min="58" max="58" width="12.28515625" hidden="1" customWidth="1"/>
    <col min="59" max="59" width="19.42578125" hidden="1" customWidth="1"/>
    <col min="60" max="61" width="25.85546875" hidden="1" customWidth="1"/>
    <col min="62" max="62" width="7.140625" customWidth="1"/>
    <col min="63" max="63" width="16.140625" style="8" bestFit="1" customWidth="1"/>
    <col min="64" max="64" width="17.140625" bestFit="1" customWidth="1"/>
    <col min="65" max="65" width="18.140625" bestFit="1" customWidth="1"/>
    <col min="66" max="66" width="10.5703125" bestFit="1" customWidth="1"/>
    <col min="67" max="67" width="18.42578125" bestFit="1" customWidth="1"/>
    <col min="68" max="68" width="11" bestFit="1" customWidth="1"/>
    <col min="69" max="69" width="9.7109375" bestFit="1" customWidth="1"/>
    <col min="70" max="70" width="11" bestFit="1" customWidth="1"/>
    <col min="71" max="71" width="10.5703125" bestFit="1" customWidth="1"/>
    <col min="72" max="72" width="9.7109375" bestFit="1" customWidth="1"/>
    <col min="73" max="73" width="10.28515625" bestFit="1" customWidth="1"/>
    <col min="74" max="74" width="10.5703125" bestFit="1" customWidth="1"/>
    <col min="75" max="76" width="9.7109375" bestFit="1" customWidth="1"/>
    <col min="77" max="77" width="10.5703125" bestFit="1" customWidth="1"/>
    <col min="78" max="78" width="16.28515625" bestFit="1" customWidth="1"/>
    <col min="79" max="79" width="9" bestFit="1" customWidth="1"/>
    <col min="81" max="81" width="10.85546875" bestFit="1" customWidth="1"/>
    <col min="82" max="82" width="8.85546875" customWidth="1"/>
    <col min="83" max="83" width="9.42578125" bestFit="1" customWidth="1"/>
    <col min="84" max="84" width="8.28515625" bestFit="1" customWidth="1"/>
    <col min="85" max="85" width="11.28515625" customWidth="1"/>
    <col min="86" max="86" width="9" bestFit="1" customWidth="1"/>
    <col min="87" max="87" width="8.28515625" bestFit="1" customWidth="1"/>
    <col min="88" max="88" width="8.5703125" bestFit="1" customWidth="1"/>
    <col min="89" max="89" width="9" bestFit="1" customWidth="1"/>
    <col min="90" max="91" width="8.28515625" bestFit="1" customWidth="1"/>
    <col min="92" max="92" width="9" bestFit="1" customWidth="1"/>
  </cols>
  <sheetData>
    <row r="1" spans="1:91" ht="19.5" customHeight="1" thickBot="1" x14ac:dyDescent="0.3">
      <c r="B1" s="104" t="s">
        <v>125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6"/>
      <c r="AI1" s="105" t="s">
        <v>126</v>
      </c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6"/>
      <c r="BK1" s="113"/>
      <c r="BL1" s="113"/>
      <c r="BM1" s="113"/>
    </row>
    <row r="2" spans="1:91" x14ac:dyDescent="0.25">
      <c r="A2" s="38"/>
      <c r="B2" s="109" t="s">
        <v>127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10" t="s">
        <v>128</v>
      </c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1" t="s">
        <v>129</v>
      </c>
      <c r="AJ2" s="111"/>
      <c r="AK2" s="111"/>
      <c r="AL2" s="111"/>
      <c r="AM2" s="111"/>
      <c r="AN2" s="112" t="s">
        <v>130</v>
      </c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K2" s="107" t="s">
        <v>5</v>
      </c>
      <c r="BL2" s="108"/>
      <c r="BM2" s="108"/>
      <c r="BO2" s="7" t="s">
        <v>6</v>
      </c>
      <c r="BQ2" s="41" t="s">
        <v>7</v>
      </c>
      <c r="BR2" s="41" t="s">
        <v>8</v>
      </c>
      <c r="BS2" s="41" t="s">
        <v>9</v>
      </c>
      <c r="BT2" s="41" t="s">
        <v>10</v>
      </c>
      <c r="BU2" s="41" t="s">
        <v>11</v>
      </c>
      <c r="BV2" s="41" t="s">
        <v>12</v>
      </c>
    </row>
    <row r="3" spans="1:91" x14ac:dyDescent="0.25">
      <c r="A3" s="20"/>
      <c r="B3" s="115" t="s">
        <v>13</v>
      </c>
      <c r="C3" s="115"/>
      <c r="D3" s="115"/>
      <c r="E3" s="114" t="s">
        <v>14</v>
      </c>
      <c r="F3" s="114"/>
      <c r="G3" s="114"/>
      <c r="H3" s="114"/>
      <c r="I3" s="114"/>
      <c r="J3" s="114"/>
      <c r="K3" s="114"/>
      <c r="L3" s="114"/>
      <c r="M3" s="114"/>
      <c r="N3" s="114"/>
      <c r="O3" s="115" t="s">
        <v>15</v>
      </c>
      <c r="P3" s="115"/>
      <c r="Q3" s="115"/>
      <c r="R3" s="115"/>
      <c r="S3" s="115"/>
      <c r="T3" s="115"/>
      <c r="U3" s="115"/>
      <c r="V3" s="115"/>
      <c r="W3" s="115"/>
      <c r="X3" s="114" t="s">
        <v>16</v>
      </c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20" t="s">
        <v>17</v>
      </c>
      <c r="AJ3" s="121"/>
      <c r="AK3" s="121"/>
      <c r="AL3" s="121"/>
      <c r="AM3" s="122"/>
      <c r="AN3" s="124" t="s">
        <v>18</v>
      </c>
      <c r="AO3" s="123"/>
      <c r="AP3" s="123"/>
      <c r="AQ3" s="123"/>
      <c r="AR3" s="123"/>
      <c r="AS3" s="119"/>
      <c r="AT3" s="115" t="s">
        <v>85</v>
      </c>
      <c r="AU3" s="115"/>
      <c r="AV3" s="115"/>
      <c r="AW3" s="115"/>
      <c r="AX3" s="115"/>
      <c r="AY3" s="114" t="s">
        <v>20</v>
      </c>
      <c r="AZ3" s="114"/>
      <c r="BA3" s="114"/>
      <c r="BB3" s="114"/>
      <c r="BC3" s="114"/>
      <c r="BD3" s="114"/>
      <c r="BE3" s="120" t="s">
        <v>21</v>
      </c>
      <c r="BF3" s="121"/>
      <c r="BG3" s="122"/>
      <c r="BH3" s="123" t="s">
        <v>22</v>
      </c>
      <c r="BI3" s="119"/>
      <c r="BJ3" s="18"/>
      <c r="BK3" s="84" t="s">
        <v>127</v>
      </c>
      <c r="BL3" s="38" t="s">
        <v>23</v>
      </c>
      <c r="BM3" s="89">
        <v>3.1E-2</v>
      </c>
      <c r="BO3" s="9" t="s">
        <v>24</v>
      </c>
      <c r="BQ3" s="1">
        <v>1</v>
      </c>
      <c r="BR3" s="1">
        <v>2</v>
      </c>
      <c r="BS3" s="1">
        <v>3</v>
      </c>
      <c r="BT3" s="1">
        <v>4</v>
      </c>
      <c r="BU3" s="1">
        <v>5</v>
      </c>
      <c r="BV3" s="1">
        <v>6</v>
      </c>
    </row>
    <row r="4" spans="1:91" ht="15" customHeight="1" x14ac:dyDescent="0.25">
      <c r="A4" s="118" t="s">
        <v>25</v>
      </c>
      <c r="B4" s="119" t="s">
        <v>26</v>
      </c>
      <c r="C4" s="114" t="s">
        <v>27</v>
      </c>
      <c r="D4" s="114" t="s">
        <v>28</v>
      </c>
      <c r="E4" s="114" t="s">
        <v>29</v>
      </c>
      <c r="F4" s="114" t="s">
        <v>30</v>
      </c>
      <c r="G4" s="114" t="s">
        <v>31</v>
      </c>
      <c r="H4" s="116" t="s">
        <v>32</v>
      </c>
      <c r="I4" s="114" t="s">
        <v>33</v>
      </c>
      <c r="J4" s="114" t="s">
        <v>34</v>
      </c>
      <c r="K4" s="114" t="s">
        <v>35</v>
      </c>
      <c r="L4" s="116" t="s">
        <v>36</v>
      </c>
      <c r="M4" s="114" t="s">
        <v>37</v>
      </c>
      <c r="N4" s="114" t="s">
        <v>38</v>
      </c>
      <c r="O4" s="114" t="s">
        <v>39</v>
      </c>
      <c r="P4" s="114" t="s">
        <v>40</v>
      </c>
      <c r="Q4" s="114" t="s">
        <v>27</v>
      </c>
      <c r="R4" s="114" t="s">
        <v>41</v>
      </c>
      <c r="S4" s="114" t="s">
        <v>42</v>
      </c>
      <c r="T4" s="119" t="s">
        <v>43</v>
      </c>
      <c r="U4" s="125" t="s">
        <v>44</v>
      </c>
      <c r="V4" s="119" t="s">
        <v>45</v>
      </c>
      <c r="W4" s="114" t="s">
        <v>46</v>
      </c>
      <c r="X4" s="114" t="s">
        <v>47</v>
      </c>
      <c r="Y4" s="114" t="s">
        <v>48</v>
      </c>
      <c r="Z4" s="114" t="s">
        <v>49</v>
      </c>
      <c r="AA4" s="114" t="s">
        <v>50</v>
      </c>
      <c r="AB4" s="114" t="s">
        <v>51</v>
      </c>
      <c r="AC4" s="114" t="s">
        <v>52</v>
      </c>
      <c r="AD4" s="114" t="s">
        <v>53</v>
      </c>
      <c r="AE4" s="114" t="s">
        <v>54</v>
      </c>
      <c r="AF4" s="116" t="s">
        <v>55</v>
      </c>
      <c r="AG4" s="114" t="s">
        <v>56</v>
      </c>
      <c r="AH4" s="114" t="s">
        <v>57</v>
      </c>
      <c r="AI4" s="114" t="s">
        <v>58</v>
      </c>
      <c r="AJ4" s="114" t="s">
        <v>59</v>
      </c>
      <c r="AK4" s="114" t="s">
        <v>60</v>
      </c>
      <c r="AL4" s="114" t="s">
        <v>61</v>
      </c>
      <c r="AM4" s="114" t="s">
        <v>62</v>
      </c>
      <c r="AN4" s="114" t="s">
        <v>63</v>
      </c>
      <c r="AO4" s="116" t="s">
        <v>64</v>
      </c>
      <c r="AP4" s="116" t="s">
        <v>65</v>
      </c>
      <c r="AQ4" s="116" t="s">
        <v>66</v>
      </c>
      <c r="AR4" s="116" t="s">
        <v>67</v>
      </c>
      <c r="AS4" s="116" t="s">
        <v>67</v>
      </c>
      <c r="AT4" s="116" t="s">
        <v>68</v>
      </c>
      <c r="AU4" s="116" t="s">
        <v>69</v>
      </c>
      <c r="AV4" s="116" t="s">
        <v>70</v>
      </c>
      <c r="AW4" s="116" t="s">
        <v>71</v>
      </c>
      <c r="AX4" s="116" t="s">
        <v>72</v>
      </c>
      <c r="AY4" s="116" t="s">
        <v>73</v>
      </c>
      <c r="AZ4" s="116" t="s">
        <v>74</v>
      </c>
      <c r="BA4" s="116" t="s">
        <v>75</v>
      </c>
      <c r="BB4" s="116" t="s">
        <v>76</v>
      </c>
      <c r="BC4" s="116" t="s">
        <v>77</v>
      </c>
      <c r="BD4" s="116" t="s">
        <v>78</v>
      </c>
      <c r="BE4" s="116" t="s">
        <v>79</v>
      </c>
      <c r="BF4" s="116" t="s">
        <v>80</v>
      </c>
      <c r="BG4" s="116" t="s">
        <v>81</v>
      </c>
      <c r="BH4" s="114" t="s">
        <v>82</v>
      </c>
      <c r="BI4" s="114" t="s">
        <v>82</v>
      </c>
      <c r="BJ4" s="18"/>
      <c r="BK4" s="83" t="s">
        <v>128</v>
      </c>
      <c r="BL4" s="38" t="s">
        <v>83</v>
      </c>
      <c r="BM4" s="89">
        <v>1.2999999999999999E-2</v>
      </c>
      <c r="BO4" s="10" t="s">
        <v>84</v>
      </c>
      <c r="BQ4" s="1">
        <v>60</v>
      </c>
      <c r="BR4" s="38">
        <v>660</v>
      </c>
      <c r="BS4" s="38">
        <v>1080</v>
      </c>
      <c r="BT4" s="38">
        <v>1560</v>
      </c>
      <c r="BU4" s="38">
        <v>2010</v>
      </c>
      <c r="BV4" s="38">
        <v>2300</v>
      </c>
      <c r="CD4" t="s">
        <v>17</v>
      </c>
      <c r="CE4" t="s">
        <v>16</v>
      </c>
      <c r="CF4" t="s">
        <v>15</v>
      </c>
      <c r="CG4" t="s">
        <v>14</v>
      </c>
      <c r="CH4" t="s">
        <v>13</v>
      </c>
      <c r="CI4" t="s">
        <v>18</v>
      </c>
      <c r="CJ4" t="s">
        <v>85</v>
      </c>
      <c r="CK4" t="s">
        <v>20</v>
      </c>
      <c r="CL4" t="s">
        <v>21</v>
      </c>
      <c r="CM4" t="s">
        <v>22</v>
      </c>
    </row>
    <row r="5" spans="1:91" x14ac:dyDescent="0.25">
      <c r="A5" s="118"/>
      <c r="B5" s="119"/>
      <c r="C5" s="114"/>
      <c r="D5" s="114"/>
      <c r="E5" s="114"/>
      <c r="F5" s="114"/>
      <c r="G5" s="114"/>
      <c r="H5" s="117"/>
      <c r="I5" s="114"/>
      <c r="J5" s="114"/>
      <c r="K5" s="114"/>
      <c r="L5" s="117"/>
      <c r="M5" s="114"/>
      <c r="N5" s="114"/>
      <c r="O5" s="114"/>
      <c r="P5" s="114"/>
      <c r="Q5" s="114"/>
      <c r="R5" s="114"/>
      <c r="S5" s="114"/>
      <c r="T5" s="119"/>
      <c r="U5" s="125"/>
      <c r="V5" s="119"/>
      <c r="W5" s="114"/>
      <c r="X5" s="114"/>
      <c r="Y5" s="114"/>
      <c r="Z5" s="114"/>
      <c r="AA5" s="114"/>
      <c r="AB5" s="114"/>
      <c r="AC5" s="114"/>
      <c r="AD5" s="114"/>
      <c r="AE5" s="114"/>
      <c r="AF5" s="117"/>
      <c r="AG5" s="114"/>
      <c r="AH5" s="114"/>
      <c r="AI5" s="114"/>
      <c r="AJ5" s="114"/>
      <c r="AK5" s="114"/>
      <c r="AL5" s="114"/>
      <c r="AM5" s="114"/>
      <c r="AN5" s="114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4"/>
      <c r="BI5" s="114"/>
      <c r="BJ5" s="18"/>
      <c r="BK5" s="82" t="s">
        <v>129</v>
      </c>
      <c r="BL5" s="38" t="s">
        <v>86</v>
      </c>
      <c r="BM5" s="89">
        <v>5.2999999999999999E-2</v>
      </c>
      <c r="BO5" s="11" t="s">
        <v>87</v>
      </c>
      <c r="BQ5" s="1">
        <v>65</v>
      </c>
      <c r="BR5" s="38">
        <v>710</v>
      </c>
      <c r="BS5" s="38">
        <v>1170</v>
      </c>
      <c r="BT5" s="38">
        <v>1630</v>
      </c>
      <c r="BU5" s="38">
        <v>2030</v>
      </c>
      <c r="BV5" s="38">
        <v>2350</v>
      </c>
      <c r="CB5" s="60" t="s">
        <v>88</v>
      </c>
      <c r="CC5" s="38" t="s">
        <v>89</v>
      </c>
      <c r="CD5" s="75">
        <f>13%+6%*0.75</f>
        <v>0.17499999999999999</v>
      </c>
      <c r="CE5" s="75">
        <f>17%+8%*0.75</f>
        <v>0.23</v>
      </c>
      <c r="CF5" s="75">
        <f>23%+6%*3/4</f>
        <v>0.27500000000000002</v>
      </c>
      <c r="CG5" s="75">
        <f>18%+6%*0.75</f>
        <v>0.22499999999999998</v>
      </c>
      <c r="CH5" s="75">
        <f>14%+5%*0.75</f>
        <v>0.17750000000000002</v>
      </c>
      <c r="CI5" s="58">
        <v>0.09</v>
      </c>
      <c r="CJ5" s="57">
        <v>0.08</v>
      </c>
      <c r="CK5" s="58">
        <v>0.1</v>
      </c>
      <c r="CL5" s="59">
        <v>0.08</v>
      </c>
      <c r="CM5" s="57">
        <v>0.06</v>
      </c>
    </row>
    <row r="6" spans="1:91" x14ac:dyDescent="0.25">
      <c r="A6" s="29" t="s">
        <v>90</v>
      </c>
      <c r="B6" s="26">
        <v>811028</v>
      </c>
      <c r="C6" s="27">
        <v>810028</v>
      </c>
      <c r="D6" s="27">
        <v>430029</v>
      </c>
      <c r="E6" s="27">
        <v>430026</v>
      </c>
      <c r="F6" s="27">
        <v>430020</v>
      </c>
      <c r="G6" s="27">
        <v>430004</v>
      </c>
      <c r="H6" s="27">
        <v>430038</v>
      </c>
      <c r="I6" s="27">
        <v>100054</v>
      </c>
      <c r="J6" s="27">
        <v>811125</v>
      </c>
      <c r="K6" s="27">
        <v>100038</v>
      </c>
      <c r="L6" s="27">
        <v>100067</v>
      </c>
      <c r="M6" s="27">
        <v>100037</v>
      </c>
      <c r="N6" s="27">
        <v>100036</v>
      </c>
      <c r="O6" s="33">
        <v>100016</v>
      </c>
      <c r="P6" s="27">
        <v>100017</v>
      </c>
      <c r="Q6" s="27">
        <v>500023</v>
      </c>
      <c r="R6" s="27">
        <v>500022</v>
      </c>
      <c r="S6" s="27">
        <v>810502</v>
      </c>
      <c r="T6" s="26">
        <v>500005</v>
      </c>
      <c r="U6" s="28">
        <v>250059</v>
      </c>
      <c r="V6" s="26">
        <v>250057</v>
      </c>
      <c r="W6" s="27">
        <v>250047</v>
      </c>
      <c r="X6" s="27">
        <v>250045</v>
      </c>
      <c r="Y6" s="27">
        <v>250024</v>
      </c>
      <c r="Z6" s="27">
        <v>250018</v>
      </c>
      <c r="AA6" s="33">
        <v>250014</v>
      </c>
      <c r="AB6" s="27">
        <v>250013</v>
      </c>
      <c r="AC6" s="33">
        <v>250012</v>
      </c>
      <c r="AD6" s="27">
        <v>440084</v>
      </c>
      <c r="AE6" s="33">
        <v>440078</v>
      </c>
      <c r="AF6" s="33">
        <v>440057</v>
      </c>
      <c r="AG6" s="37">
        <v>811088</v>
      </c>
      <c r="AH6" s="33">
        <v>440048</v>
      </c>
      <c r="AI6" s="27">
        <v>440046</v>
      </c>
      <c r="AJ6" s="27">
        <v>440034</v>
      </c>
      <c r="AK6" s="27">
        <v>440031</v>
      </c>
      <c r="AL6" s="37">
        <v>811530</v>
      </c>
      <c r="AM6" s="27">
        <v>440018</v>
      </c>
      <c r="AN6" s="27">
        <v>440020</v>
      </c>
      <c r="AO6" s="35">
        <v>140041</v>
      </c>
      <c r="AP6" s="35">
        <v>140017</v>
      </c>
      <c r="AQ6" s="35">
        <v>140016</v>
      </c>
      <c r="AR6" s="35">
        <v>140045</v>
      </c>
      <c r="AS6" s="36">
        <v>811116</v>
      </c>
      <c r="AT6" s="35">
        <v>140014</v>
      </c>
      <c r="AU6" s="35">
        <v>141015</v>
      </c>
      <c r="AV6" s="35">
        <v>140013</v>
      </c>
      <c r="AW6" s="35">
        <v>140891</v>
      </c>
      <c r="AX6" s="36">
        <v>811126</v>
      </c>
      <c r="AY6" s="35">
        <v>140008</v>
      </c>
      <c r="AZ6" s="35">
        <v>140034</v>
      </c>
      <c r="BA6" s="35">
        <v>140033</v>
      </c>
      <c r="BB6" s="35">
        <v>140002</v>
      </c>
      <c r="BC6" s="36">
        <v>810069</v>
      </c>
      <c r="BD6" s="35">
        <v>550067</v>
      </c>
      <c r="BE6" s="35">
        <v>550736</v>
      </c>
      <c r="BF6" s="35">
        <v>550066</v>
      </c>
      <c r="BG6" s="36">
        <v>810020</v>
      </c>
      <c r="BH6" s="35">
        <v>550046</v>
      </c>
      <c r="BI6" s="36">
        <v>811129</v>
      </c>
      <c r="BJ6" s="18"/>
      <c r="BK6" s="81" t="s">
        <v>130</v>
      </c>
      <c r="BL6" s="38" t="s">
        <v>91</v>
      </c>
      <c r="BM6" s="89">
        <v>1.6E-2</v>
      </c>
      <c r="BN6" s="39"/>
      <c r="BO6" s="12" t="s">
        <v>92</v>
      </c>
      <c r="BQ6" s="1">
        <v>70</v>
      </c>
      <c r="BR6" s="38">
        <v>770</v>
      </c>
      <c r="BS6" s="38">
        <v>1250</v>
      </c>
      <c r="BT6" s="38">
        <v>1690</v>
      </c>
      <c r="BU6" s="38">
        <v>2080</v>
      </c>
      <c r="BV6" s="38">
        <v>2400</v>
      </c>
      <c r="CB6" s="61"/>
      <c r="CC6" s="38" t="s">
        <v>93</v>
      </c>
      <c r="CD6" s="21">
        <v>0.19</v>
      </c>
      <c r="CE6" s="21">
        <v>0.25</v>
      </c>
      <c r="CF6" s="21">
        <v>0.28999999999999998</v>
      </c>
      <c r="CG6" s="21">
        <v>0.24</v>
      </c>
      <c r="CH6" s="21">
        <v>0.19</v>
      </c>
      <c r="CI6" s="58">
        <v>0.11</v>
      </c>
      <c r="CJ6" s="57">
        <v>0.1</v>
      </c>
      <c r="CK6" s="58">
        <v>0.13</v>
      </c>
      <c r="CL6" s="59">
        <v>0.1</v>
      </c>
      <c r="CM6" s="57">
        <v>7.0000000000000007E-2</v>
      </c>
    </row>
    <row r="7" spans="1:91" ht="15.75" thickBot="1" x14ac:dyDescent="0.3">
      <c r="A7" s="32"/>
      <c r="B7" s="24"/>
      <c r="C7" s="20"/>
      <c r="D7" s="20"/>
      <c r="E7" s="20"/>
      <c r="F7" s="20"/>
      <c r="G7" s="20"/>
      <c r="H7" s="20"/>
      <c r="I7" s="20"/>
      <c r="J7" s="20"/>
      <c r="K7" s="30"/>
      <c r="L7" s="34"/>
      <c r="M7" s="20"/>
      <c r="N7" s="20"/>
      <c r="O7" s="34"/>
      <c r="P7" s="20"/>
      <c r="Q7" s="20"/>
      <c r="R7" s="20"/>
      <c r="S7" s="20"/>
      <c r="T7" s="24"/>
      <c r="U7" s="31"/>
      <c r="V7" s="24"/>
      <c r="W7" s="20"/>
      <c r="X7" s="20"/>
      <c r="Y7" s="20"/>
      <c r="Z7" s="20"/>
      <c r="AA7" s="34"/>
      <c r="AB7" s="20"/>
      <c r="AC7" s="34"/>
      <c r="AD7" s="20"/>
      <c r="AE7" s="34"/>
      <c r="AF7" s="34"/>
      <c r="AG7" s="30"/>
      <c r="AH7" s="34"/>
      <c r="AI7" s="20"/>
      <c r="AJ7" s="20"/>
      <c r="AK7" s="20"/>
      <c r="AL7" s="30"/>
      <c r="AM7" s="20"/>
      <c r="AN7" s="20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N7" s="40"/>
      <c r="BO7" s="13" t="s">
        <v>94</v>
      </c>
      <c r="BQ7" s="1">
        <v>75</v>
      </c>
      <c r="BR7" s="38">
        <v>820</v>
      </c>
      <c r="BS7" s="38">
        <v>1310</v>
      </c>
      <c r="BT7" s="38">
        <v>1750</v>
      </c>
      <c r="BU7" s="38">
        <v>2110</v>
      </c>
      <c r="BV7" s="38">
        <v>2400</v>
      </c>
    </row>
    <row r="8" spans="1:91" x14ac:dyDescent="0.25">
      <c r="A8" s="99">
        <v>2023</v>
      </c>
      <c r="B8" s="2">
        <f>HLOOKUP(B6,'2023 AADT (counted &amp; estimated)'!1:4,2,FALSE)</f>
        <v>51959</v>
      </c>
      <c r="C8" s="2">
        <f>HLOOKUP(C6,'2023 AADT (counted &amp; estimated)'!1:4,2,FALSE)</f>
        <v>53325</v>
      </c>
      <c r="D8" s="2">
        <f>HLOOKUP(D6,'2023 AADT (counted &amp; estimated)'!1:4,2,FALSE)</f>
        <v>32537</v>
      </c>
      <c r="E8" s="2">
        <f>HLOOKUP(E6,'2023 AADT (counted &amp; estimated)'!1:4,2,FALSE)</f>
        <v>30300</v>
      </c>
      <c r="F8" s="2">
        <f>HLOOKUP(F6,'2023 AADT (counted &amp; estimated)'!1:4,2,FALSE)</f>
        <v>36500</v>
      </c>
      <c r="G8" s="2">
        <f>HLOOKUP(G6,'2023 AADT (counted &amp; estimated)'!1:4,2,FALSE)</f>
        <v>33200</v>
      </c>
      <c r="H8" s="2">
        <f>HLOOKUP(H6,'2023 AADT (counted &amp; estimated)'!1:4,2,FALSE)</f>
        <v>38900</v>
      </c>
      <c r="I8" s="2">
        <f>HLOOKUP(I6,'2023 AADT (counted &amp; estimated)'!1:4,2,FALSE)</f>
        <v>33800</v>
      </c>
      <c r="J8" s="2">
        <f>HLOOKUP(J6,'2023 AADT (counted &amp; estimated)'!1:4,2,FALSE)</f>
        <v>31140</v>
      </c>
      <c r="K8" s="2">
        <f>HLOOKUP(K6,'2023 AADT (counted &amp; estimated)'!1:4,2,FALSE)</f>
        <v>38100</v>
      </c>
      <c r="L8" s="2">
        <f>HLOOKUP(L6,'2023 AADT (counted &amp; estimated)'!1:4,2,FALSE)</f>
        <v>32200</v>
      </c>
      <c r="M8" s="2">
        <f>HLOOKUP(M6,'2023 AADT (counted &amp; estimated)'!1:4,2,FALSE)</f>
        <v>36000</v>
      </c>
      <c r="N8" s="2">
        <f>HLOOKUP(N6,'2023 AADT (counted &amp; estimated)'!1:4,2,FALSE)</f>
        <v>36700</v>
      </c>
      <c r="O8" s="2">
        <f>HLOOKUP(O6,'2023 AADT (counted &amp; estimated)'!1:4,2,FALSE)</f>
        <v>33200</v>
      </c>
      <c r="P8" s="2">
        <f>HLOOKUP(P6,'2023 AADT (counted &amp; estimated)'!1:4,2,FALSE)</f>
        <v>45600</v>
      </c>
      <c r="Q8" s="2">
        <f>HLOOKUP(Q6,'2023 AADT (counted &amp; estimated)'!1:4,2,FALSE)</f>
        <v>39200</v>
      </c>
      <c r="R8" s="2">
        <f>HLOOKUP(R6,'2023 AADT (counted &amp; estimated)'!1:4,2,FALSE)</f>
        <v>31600</v>
      </c>
      <c r="S8" s="2">
        <f>HLOOKUP(S6,'2023 AADT (counted &amp; estimated)'!1:4,2,FALSE)</f>
        <v>31315</v>
      </c>
      <c r="T8" s="5">
        <f>HLOOKUP(T6,'2023 AADT (counted &amp; estimated)'!1:4,2,FALSE)</f>
        <v>32800</v>
      </c>
      <c r="U8" s="6">
        <f>HLOOKUP(U6,'2023 AADT (counted &amp; estimated)'!1:4,2,FALSE)</f>
        <v>31800</v>
      </c>
      <c r="V8" s="5">
        <f>HLOOKUP(V6,'2023 AADT (counted &amp; estimated)'!1:4,2,FALSE)</f>
        <v>33400</v>
      </c>
      <c r="W8" s="2">
        <f>HLOOKUP(W6,'2023 AADT (counted &amp; estimated)'!1:4,2,FALSE)</f>
        <v>31500</v>
      </c>
      <c r="X8" s="2">
        <f>HLOOKUP(X6,'2023 AADT (counted &amp; estimated)'!1:4,2,FALSE)</f>
        <v>32900</v>
      </c>
      <c r="Y8" s="2">
        <f>HLOOKUP(Y6,'2023 AADT (counted &amp; estimated)'!1:4,2,FALSE)</f>
        <v>34900</v>
      </c>
      <c r="Z8" s="2">
        <f>HLOOKUP(Z6,'2023 AADT (counted &amp; estimated)'!1:4,2,FALSE)</f>
        <v>34800</v>
      </c>
      <c r="AA8" s="25">
        <f>HLOOKUP(AA6,'2023 AADT (counted &amp; estimated)'!1:4,2,FALSE)</f>
        <v>38600</v>
      </c>
      <c r="AB8" s="2">
        <f>HLOOKUP(AB6,'2023 AADT (counted &amp; estimated)'!1:4,2,FALSE)</f>
        <v>34700</v>
      </c>
      <c r="AC8" s="2">
        <f>HLOOKUP(AC6,'2023 AADT (counted &amp; estimated)'!1:4,2,FALSE)</f>
        <v>33700</v>
      </c>
      <c r="AD8" s="2">
        <f>HLOOKUP(AD6,'2023 AADT (counted &amp; estimated)'!1:4,2,FALSE)</f>
        <v>39500</v>
      </c>
      <c r="AE8" s="2">
        <f>HLOOKUP(AE6,'2023 AADT (counted &amp; estimated)'!1:4,2,FALSE)</f>
        <v>42500</v>
      </c>
      <c r="AF8" s="2">
        <f>HLOOKUP(AF6,'2023 AADT (counted &amp; estimated)'!1:4,2,FALSE)</f>
        <v>31700</v>
      </c>
      <c r="AG8" s="2">
        <f>HLOOKUP(AG6,'2023 AADT (counted &amp; estimated)'!1:4,2,FALSE)</f>
        <v>36840</v>
      </c>
      <c r="AH8" s="2">
        <f>HLOOKUP(AH6,'2023 AADT (counted &amp; estimated)'!1:4,2,FALSE)</f>
        <v>42500</v>
      </c>
      <c r="AI8" s="2">
        <f>HLOOKUP(AI6,'2023 AADT (counted &amp; estimated)'!1:4,2,FALSE)</f>
        <v>59100</v>
      </c>
      <c r="AJ8" s="2">
        <f>HLOOKUP(AJ6,'2023 AADT (counted &amp; estimated)'!1:4,2,FALSE)</f>
        <v>55500</v>
      </c>
      <c r="AK8" s="2">
        <f>HLOOKUP(AK6,'2023 AADT (counted &amp; estimated)'!1:4,2,FALSE)</f>
        <v>56100</v>
      </c>
      <c r="AL8" s="2">
        <f>HLOOKUP(AL6,'2023 AADT (counted &amp; estimated)'!1:4,2,FALSE)</f>
        <v>54000</v>
      </c>
      <c r="AM8" s="2">
        <f>HLOOKUP(AM6,'2023 AADT (counted &amp; estimated)'!1:4,2,FALSE)</f>
        <v>55500</v>
      </c>
      <c r="AN8" s="2">
        <v>76380</v>
      </c>
      <c r="AO8" s="19">
        <v>65100</v>
      </c>
      <c r="AP8" s="19">
        <v>94200</v>
      </c>
      <c r="AQ8" s="19">
        <v>94730</v>
      </c>
      <c r="AR8" s="19">
        <v>95827</v>
      </c>
      <c r="AS8" s="19">
        <f>HLOOKUP(AS6,'2023 AADT (counted &amp; estimated)'!1:4,4,FALSE)</f>
        <v>95827</v>
      </c>
      <c r="AT8" s="19">
        <v>89640</v>
      </c>
      <c r="AU8" s="19">
        <v>119450</v>
      </c>
      <c r="AV8" s="19">
        <v>109760</v>
      </c>
      <c r="AW8" s="19">
        <v>109760</v>
      </c>
      <c r="AX8" s="19">
        <f>HLOOKUP(AX6,'2023 AADT (counted &amp; estimated)'!1:4,4,FALSE)</f>
        <v>109760</v>
      </c>
      <c r="AY8" s="19">
        <v>126960</v>
      </c>
      <c r="AZ8" s="19">
        <v>133138</v>
      </c>
      <c r="BA8" s="19">
        <v>124012</v>
      </c>
      <c r="BB8" s="19">
        <v>127257</v>
      </c>
      <c r="BC8" s="19">
        <f>HLOOKUP(BC6,'2023 AADT (counted &amp; estimated)'!1:4,4,FALSE)</f>
        <v>135388</v>
      </c>
      <c r="BD8" s="19">
        <v>133240</v>
      </c>
      <c r="BE8" s="19">
        <v>104543</v>
      </c>
      <c r="BF8" s="19">
        <v>115900</v>
      </c>
      <c r="BG8" s="19">
        <f>HLOOKUP(BG6,'2023 AADT (counted &amp; estimated)'!1:4,4,FALSE)</f>
        <v>126408</v>
      </c>
      <c r="BH8" s="19">
        <v>130573</v>
      </c>
      <c r="BI8" s="19">
        <f>HLOOKUP(BI6,'2023 AADT (counted &amp; estimated)'!1:4,4,FALSE)</f>
        <v>130573</v>
      </c>
      <c r="BJ8" s="19"/>
      <c r="BU8" s="126" t="s">
        <v>95</v>
      </c>
      <c r="BV8" s="126"/>
      <c r="BW8" s="126"/>
      <c r="BX8" s="126"/>
      <c r="BY8" s="126"/>
    </row>
    <row r="9" spans="1:91" ht="15.75" thickBot="1" x14ac:dyDescent="0.3">
      <c r="A9" s="100">
        <f>A8+1</f>
        <v>2024</v>
      </c>
      <c r="B9" s="2">
        <f t="shared" ref="B9:N24" si="0">(($A9-$A$8)*$BM$3+1)*B$8</f>
        <v>53569.728999999992</v>
      </c>
      <c r="C9" s="2">
        <f t="shared" si="0"/>
        <v>54978.074999999997</v>
      </c>
      <c r="D9" s="2">
        <f t="shared" si="0"/>
        <v>33545.646999999997</v>
      </c>
      <c r="E9" s="2">
        <f t="shared" si="0"/>
        <v>31239.3</v>
      </c>
      <c r="F9" s="2">
        <f t="shared" si="0"/>
        <v>37631.5</v>
      </c>
      <c r="G9" s="2">
        <f t="shared" si="0"/>
        <v>34229.199999999997</v>
      </c>
      <c r="H9" s="2">
        <f t="shared" si="0"/>
        <v>40105.899999999994</v>
      </c>
      <c r="I9" s="2">
        <f t="shared" si="0"/>
        <v>34847.799999999996</v>
      </c>
      <c r="J9" s="2">
        <f t="shared" si="0"/>
        <v>32105.339999999997</v>
      </c>
      <c r="K9" s="2">
        <f t="shared" si="0"/>
        <v>39281.1</v>
      </c>
      <c r="L9" s="2">
        <f t="shared" si="0"/>
        <v>33198.199999999997</v>
      </c>
      <c r="M9" s="2">
        <f t="shared" si="0"/>
        <v>37116</v>
      </c>
      <c r="N9" s="2">
        <f t="shared" si="0"/>
        <v>37837.699999999997</v>
      </c>
      <c r="O9" s="2">
        <f t="shared" ref="O9:AH21" si="1">(($A9-$A$8)*$BM$4+1)*O$8</f>
        <v>33631.599999999999</v>
      </c>
      <c r="P9" s="2">
        <f t="shared" si="1"/>
        <v>46192.799999999996</v>
      </c>
      <c r="Q9" s="2">
        <f t="shared" si="1"/>
        <v>39709.599999999999</v>
      </c>
      <c r="R9" s="2">
        <f t="shared" si="1"/>
        <v>32010.799999999996</v>
      </c>
      <c r="S9" s="2">
        <f t="shared" si="1"/>
        <v>31722.094999999998</v>
      </c>
      <c r="T9" s="5">
        <f t="shared" si="1"/>
        <v>33226.399999999994</v>
      </c>
      <c r="U9" s="6">
        <f t="shared" si="1"/>
        <v>32213.399999999998</v>
      </c>
      <c r="V9" s="5">
        <f t="shared" si="1"/>
        <v>33834.199999999997</v>
      </c>
      <c r="W9" s="2">
        <f t="shared" si="1"/>
        <v>31909.499999999996</v>
      </c>
      <c r="X9" s="2">
        <f t="shared" si="1"/>
        <v>33327.699999999997</v>
      </c>
      <c r="Y9" s="2">
        <f t="shared" si="1"/>
        <v>35353.699999999997</v>
      </c>
      <c r="Z9" s="2">
        <f t="shared" si="1"/>
        <v>35252.399999999994</v>
      </c>
      <c r="AA9" s="2">
        <f t="shared" si="1"/>
        <v>39101.799999999996</v>
      </c>
      <c r="AB9" s="2">
        <f t="shared" si="1"/>
        <v>35151.1</v>
      </c>
      <c r="AC9" s="2">
        <f t="shared" si="1"/>
        <v>34138.1</v>
      </c>
      <c r="AD9" s="2">
        <f t="shared" si="1"/>
        <v>40013.499999999993</v>
      </c>
      <c r="AE9" s="2">
        <f t="shared" si="1"/>
        <v>43052.499999999993</v>
      </c>
      <c r="AF9" s="2">
        <f t="shared" si="1"/>
        <v>32112.1</v>
      </c>
      <c r="AG9" s="2">
        <f t="shared" si="1"/>
        <v>37318.92</v>
      </c>
      <c r="AH9" s="2">
        <f t="shared" si="1"/>
        <v>43052.499999999993</v>
      </c>
      <c r="AI9" s="2">
        <f t="shared" ref="AI9:AM24" si="2">(($A9-$A$8)*$BM$5+1)*AI$8</f>
        <v>62232.299999999996</v>
      </c>
      <c r="AJ9" s="2">
        <f t="shared" si="2"/>
        <v>58441.5</v>
      </c>
      <c r="AK9" s="2">
        <f t="shared" si="2"/>
        <v>59073.299999999996</v>
      </c>
      <c r="AL9" s="2">
        <f t="shared" si="2"/>
        <v>56862</v>
      </c>
      <c r="AM9" s="2">
        <f t="shared" si="2"/>
        <v>58441.5</v>
      </c>
      <c r="AN9" s="2">
        <f>(($A9-$A$8)*$BM$6+1)*AN$8</f>
        <v>77602.080000000002</v>
      </c>
      <c r="AO9" s="5">
        <f t="shared" ref="AO9:BI21" si="3">(($A9-$A$8)*$BM$6+1)*AO$8</f>
        <v>66141.600000000006</v>
      </c>
      <c r="AP9" s="2">
        <f t="shared" si="3"/>
        <v>95707.199999999997</v>
      </c>
      <c r="AQ9" s="2">
        <f t="shared" si="3"/>
        <v>96245.680000000008</v>
      </c>
      <c r="AR9" s="2">
        <f t="shared" si="3"/>
        <v>97360.232000000004</v>
      </c>
      <c r="AS9" s="2">
        <f t="shared" si="3"/>
        <v>97360.232000000004</v>
      </c>
      <c r="AT9" s="2">
        <f t="shared" si="3"/>
        <v>91074.240000000005</v>
      </c>
      <c r="AU9" s="2">
        <f t="shared" si="3"/>
        <v>121361.2</v>
      </c>
      <c r="AV9" s="2">
        <f t="shared" si="3"/>
        <v>111516.16</v>
      </c>
      <c r="AW9" s="2">
        <f t="shared" si="3"/>
        <v>111516.16</v>
      </c>
      <c r="AX9" s="2">
        <f t="shared" si="3"/>
        <v>111516.16</v>
      </c>
      <c r="AY9" s="2">
        <f t="shared" si="3"/>
        <v>128991.36</v>
      </c>
      <c r="AZ9" s="2">
        <f t="shared" si="3"/>
        <v>135268.20800000001</v>
      </c>
      <c r="BA9" s="2">
        <f t="shared" si="3"/>
        <v>125996.192</v>
      </c>
      <c r="BB9" s="2">
        <f t="shared" si="3"/>
        <v>129293.11200000001</v>
      </c>
      <c r="BC9" s="2">
        <f t="shared" si="3"/>
        <v>137554.20800000001</v>
      </c>
      <c r="BD9" s="2">
        <f t="shared" si="3"/>
        <v>135371.84</v>
      </c>
      <c r="BE9" s="2">
        <f t="shared" si="3"/>
        <v>106215.68799999999</v>
      </c>
      <c r="BF9" s="2">
        <f t="shared" si="3"/>
        <v>117754.40000000001</v>
      </c>
      <c r="BG9" s="2">
        <f t="shared" si="3"/>
        <v>128430.52800000001</v>
      </c>
      <c r="BH9" s="2">
        <f t="shared" si="3"/>
        <v>132662.16800000001</v>
      </c>
      <c r="BI9" s="2">
        <f t="shared" si="3"/>
        <v>132662.16800000001</v>
      </c>
      <c r="BJ9" s="19"/>
      <c r="BP9" s="3" t="s">
        <v>17</v>
      </c>
      <c r="BQ9" s="3" t="s">
        <v>16</v>
      </c>
      <c r="BR9" s="3" t="s">
        <v>15</v>
      </c>
      <c r="BS9" s="3" t="s">
        <v>14</v>
      </c>
      <c r="BT9" s="3" t="s">
        <v>13</v>
      </c>
      <c r="BU9" s="3" t="s">
        <v>18</v>
      </c>
      <c r="BV9" s="3" t="s">
        <v>85</v>
      </c>
      <c r="BW9" s="3" t="s">
        <v>20</v>
      </c>
      <c r="BX9" s="3" t="s">
        <v>21</v>
      </c>
      <c r="BY9" s="3" t="s">
        <v>22</v>
      </c>
      <c r="CB9" s="3" t="s">
        <v>131</v>
      </c>
    </row>
    <row r="10" spans="1:91" x14ac:dyDescent="0.25">
      <c r="A10" s="100">
        <f t="shared" ref="A10:A58" si="4">A9+1</f>
        <v>2025</v>
      </c>
      <c r="B10" s="2">
        <f t="shared" si="0"/>
        <v>55180.458000000006</v>
      </c>
      <c r="C10" s="2">
        <f t="shared" si="0"/>
        <v>56631.15</v>
      </c>
      <c r="D10" s="2">
        <f t="shared" si="0"/>
        <v>34554.294000000002</v>
      </c>
      <c r="E10" s="2">
        <f t="shared" si="0"/>
        <v>32178.600000000002</v>
      </c>
      <c r="F10" s="2">
        <f t="shared" si="0"/>
        <v>38763</v>
      </c>
      <c r="G10" s="2">
        <f t="shared" si="0"/>
        <v>35258.400000000001</v>
      </c>
      <c r="H10" s="2">
        <f t="shared" si="0"/>
        <v>41311.800000000003</v>
      </c>
      <c r="I10" s="2">
        <f t="shared" si="0"/>
        <v>35895.599999999999</v>
      </c>
      <c r="J10" s="2">
        <f t="shared" si="0"/>
        <v>33070.68</v>
      </c>
      <c r="K10" s="2">
        <f t="shared" si="0"/>
        <v>40462.200000000004</v>
      </c>
      <c r="L10" s="2">
        <f t="shared" si="0"/>
        <v>34196.400000000001</v>
      </c>
      <c r="M10" s="2">
        <f t="shared" si="0"/>
        <v>38232</v>
      </c>
      <c r="N10" s="2">
        <f t="shared" si="0"/>
        <v>38975.4</v>
      </c>
      <c r="O10" s="2">
        <f t="shared" si="1"/>
        <v>34063.200000000004</v>
      </c>
      <c r="P10" s="2">
        <f t="shared" si="1"/>
        <v>46785.599999999999</v>
      </c>
      <c r="Q10" s="2">
        <f t="shared" si="1"/>
        <v>40219.200000000004</v>
      </c>
      <c r="R10" s="2">
        <f t="shared" si="1"/>
        <v>32421.600000000002</v>
      </c>
      <c r="S10" s="2">
        <f t="shared" si="1"/>
        <v>32129.190000000002</v>
      </c>
      <c r="T10" s="5">
        <f t="shared" si="1"/>
        <v>33652.800000000003</v>
      </c>
      <c r="U10" s="6">
        <f t="shared" si="1"/>
        <v>32626.799999999999</v>
      </c>
      <c r="V10" s="5">
        <f t="shared" si="1"/>
        <v>34268.400000000001</v>
      </c>
      <c r="W10" s="2">
        <f t="shared" si="1"/>
        <v>32319</v>
      </c>
      <c r="X10" s="2">
        <f t="shared" si="1"/>
        <v>33755.4</v>
      </c>
      <c r="Y10" s="2">
        <f t="shared" si="1"/>
        <v>35807.4</v>
      </c>
      <c r="Z10" s="2">
        <f t="shared" si="1"/>
        <v>35704.800000000003</v>
      </c>
      <c r="AA10" s="2">
        <f t="shared" si="1"/>
        <v>39603.599999999999</v>
      </c>
      <c r="AB10" s="2">
        <f t="shared" si="1"/>
        <v>35602.200000000004</v>
      </c>
      <c r="AC10" s="2">
        <f t="shared" si="1"/>
        <v>34576.200000000004</v>
      </c>
      <c r="AD10" s="2">
        <f t="shared" si="1"/>
        <v>40527</v>
      </c>
      <c r="AE10" s="2">
        <f t="shared" si="1"/>
        <v>43605</v>
      </c>
      <c r="AF10" s="2">
        <f t="shared" si="1"/>
        <v>32524.2</v>
      </c>
      <c r="AG10" s="2">
        <f t="shared" si="1"/>
        <v>37797.840000000004</v>
      </c>
      <c r="AH10" s="2">
        <f t="shared" si="1"/>
        <v>43605</v>
      </c>
      <c r="AI10" s="2">
        <f t="shared" si="2"/>
        <v>65364.600000000006</v>
      </c>
      <c r="AJ10" s="2">
        <f t="shared" si="2"/>
        <v>61383.000000000007</v>
      </c>
      <c r="AK10" s="2">
        <f t="shared" si="2"/>
        <v>62046.600000000006</v>
      </c>
      <c r="AL10" s="2">
        <f t="shared" si="2"/>
        <v>59724.000000000007</v>
      </c>
      <c r="AM10" s="2">
        <f t="shared" si="2"/>
        <v>61383.000000000007</v>
      </c>
      <c r="AN10" s="2">
        <f t="shared" ref="AN10:AX54" si="5">(($A10-$A$8)*$BM$6+1)*AN$8</f>
        <v>78824.160000000003</v>
      </c>
      <c r="AO10" s="5">
        <f t="shared" si="3"/>
        <v>67183.199999999997</v>
      </c>
      <c r="AP10" s="2">
        <f t="shared" si="3"/>
        <v>97214.400000000009</v>
      </c>
      <c r="AQ10" s="2">
        <f t="shared" si="3"/>
        <v>97761.36</v>
      </c>
      <c r="AR10" s="2">
        <f t="shared" si="3"/>
        <v>98893.464000000007</v>
      </c>
      <c r="AS10" s="2">
        <f t="shared" si="3"/>
        <v>98893.464000000007</v>
      </c>
      <c r="AT10" s="2">
        <f t="shared" si="3"/>
        <v>92508.479999999996</v>
      </c>
      <c r="AU10" s="2">
        <f t="shared" si="3"/>
        <v>123272.40000000001</v>
      </c>
      <c r="AV10" s="2">
        <f t="shared" si="3"/>
        <v>113272.32000000001</v>
      </c>
      <c r="AW10" s="2">
        <f t="shared" si="3"/>
        <v>113272.32000000001</v>
      </c>
      <c r="AX10" s="2">
        <f t="shared" si="3"/>
        <v>113272.32000000001</v>
      </c>
      <c r="AY10" s="2">
        <f t="shared" si="3"/>
        <v>131022.72</v>
      </c>
      <c r="AZ10" s="2">
        <f t="shared" si="3"/>
        <v>137398.416</v>
      </c>
      <c r="BA10" s="2">
        <f t="shared" si="3"/>
        <v>127980.38400000001</v>
      </c>
      <c r="BB10" s="2">
        <f t="shared" si="3"/>
        <v>131329.22400000002</v>
      </c>
      <c r="BC10" s="2">
        <f t="shared" si="3"/>
        <v>139720.416</v>
      </c>
      <c r="BD10" s="2">
        <f t="shared" si="3"/>
        <v>137503.67999999999</v>
      </c>
      <c r="BE10" s="2">
        <f t="shared" si="3"/>
        <v>107888.376</v>
      </c>
      <c r="BF10" s="2">
        <f t="shared" si="3"/>
        <v>119608.8</v>
      </c>
      <c r="BG10" s="2">
        <f t="shared" si="3"/>
        <v>130453.056</v>
      </c>
      <c r="BH10" s="2">
        <f t="shared" si="3"/>
        <v>134751.33600000001</v>
      </c>
      <c r="BI10" s="2">
        <f t="shared" si="3"/>
        <v>134751.33600000001</v>
      </c>
      <c r="BJ10" s="19"/>
      <c r="BK10" s="14" t="s">
        <v>96</v>
      </c>
      <c r="BL10" s="22" t="s">
        <v>97</v>
      </c>
      <c r="BM10" t="s">
        <v>98</v>
      </c>
      <c r="BN10" s="3"/>
      <c r="BO10" s="55" t="s">
        <v>99</v>
      </c>
      <c r="BP10" s="102">
        <f>CD5</f>
        <v>0.17499999999999999</v>
      </c>
      <c r="BQ10" s="102">
        <f t="shared" ref="BQ10:BT10" si="6">CE5</f>
        <v>0.23</v>
      </c>
      <c r="BR10" s="102">
        <f t="shared" si="6"/>
        <v>0.27500000000000002</v>
      </c>
      <c r="BS10" s="102">
        <f t="shared" si="6"/>
        <v>0.22499999999999998</v>
      </c>
      <c r="BT10" s="102">
        <f t="shared" si="6"/>
        <v>0.17750000000000002</v>
      </c>
      <c r="BU10" s="64">
        <v>0.09</v>
      </c>
      <c r="BV10" s="64">
        <v>0.08</v>
      </c>
      <c r="BW10" s="64">
        <v>0.1</v>
      </c>
      <c r="BX10" s="64">
        <v>0.08</v>
      </c>
      <c r="BY10" s="103">
        <v>0.06</v>
      </c>
      <c r="CB10" s="67" t="s">
        <v>100</v>
      </c>
      <c r="CC10" s="68"/>
      <c r="CD10" s="68"/>
      <c r="CE10" s="68"/>
      <c r="CF10" s="68"/>
      <c r="CG10" s="68"/>
      <c r="CH10" s="68"/>
      <c r="CI10" s="68"/>
      <c r="CJ10" s="69"/>
    </row>
    <row r="11" spans="1:91" x14ac:dyDescent="0.25">
      <c r="A11" s="100">
        <f t="shared" si="4"/>
        <v>2026</v>
      </c>
      <c r="B11" s="2">
        <f t="shared" si="0"/>
        <v>56791.186999999998</v>
      </c>
      <c r="C11" s="2">
        <f t="shared" si="0"/>
        <v>58284.224999999999</v>
      </c>
      <c r="D11" s="2">
        <f t="shared" si="0"/>
        <v>35562.940999999999</v>
      </c>
      <c r="E11" s="2">
        <f t="shared" si="0"/>
        <v>33117.9</v>
      </c>
      <c r="F11" s="2">
        <f t="shared" si="0"/>
        <v>39894.5</v>
      </c>
      <c r="G11" s="2">
        <f t="shared" si="0"/>
        <v>36287.599999999999</v>
      </c>
      <c r="H11" s="2">
        <f t="shared" si="0"/>
        <v>42517.7</v>
      </c>
      <c r="I11" s="2">
        <f t="shared" si="0"/>
        <v>36943.4</v>
      </c>
      <c r="J11" s="2">
        <f t="shared" si="0"/>
        <v>34036.019999999997</v>
      </c>
      <c r="K11" s="2">
        <f t="shared" si="0"/>
        <v>41643.299999999996</v>
      </c>
      <c r="L11" s="2">
        <f t="shared" si="0"/>
        <v>35194.6</v>
      </c>
      <c r="M11" s="2">
        <f t="shared" si="0"/>
        <v>39348</v>
      </c>
      <c r="N11" s="2">
        <f t="shared" si="0"/>
        <v>40113.1</v>
      </c>
      <c r="O11" s="2">
        <f t="shared" si="1"/>
        <v>34494.799999999996</v>
      </c>
      <c r="P11" s="2">
        <f t="shared" si="1"/>
        <v>47378.399999999994</v>
      </c>
      <c r="Q11" s="2">
        <f t="shared" si="1"/>
        <v>40728.799999999996</v>
      </c>
      <c r="R11" s="2">
        <f t="shared" si="1"/>
        <v>32832.399999999994</v>
      </c>
      <c r="S11" s="2">
        <f t="shared" si="1"/>
        <v>32536.284999999996</v>
      </c>
      <c r="T11" s="5">
        <f t="shared" si="1"/>
        <v>34079.199999999997</v>
      </c>
      <c r="U11" s="6">
        <f t="shared" si="1"/>
        <v>33040.199999999997</v>
      </c>
      <c r="V11" s="5">
        <f t="shared" si="1"/>
        <v>34702.6</v>
      </c>
      <c r="W11" s="2">
        <f t="shared" si="1"/>
        <v>32728.499999999996</v>
      </c>
      <c r="X11" s="2">
        <f t="shared" si="1"/>
        <v>34183.1</v>
      </c>
      <c r="Y11" s="2">
        <f t="shared" si="1"/>
        <v>36261.1</v>
      </c>
      <c r="Z11" s="2">
        <f t="shared" si="1"/>
        <v>36157.199999999997</v>
      </c>
      <c r="AA11" s="2">
        <f t="shared" si="1"/>
        <v>40105.399999999994</v>
      </c>
      <c r="AB11" s="2">
        <f t="shared" si="1"/>
        <v>36053.299999999996</v>
      </c>
      <c r="AC11" s="2">
        <f t="shared" si="1"/>
        <v>35014.299999999996</v>
      </c>
      <c r="AD11" s="2">
        <f t="shared" si="1"/>
        <v>41040.5</v>
      </c>
      <c r="AE11" s="2">
        <f t="shared" si="1"/>
        <v>44157.5</v>
      </c>
      <c r="AF11" s="2">
        <f t="shared" si="1"/>
        <v>32936.299999999996</v>
      </c>
      <c r="AG11" s="2">
        <f t="shared" si="1"/>
        <v>38276.759999999995</v>
      </c>
      <c r="AH11" s="2">
        <f t="shared" si="1"/>
        <v>44157.5</v>
      </c>
      <c r="AI11" s="2">
        <f t="shared" si="2"/>
        <v>68496.900000000009</v>
      </c>
      <c r="AJ11" s="2">
        <f t="shared" si="2"/>
        <v>64324.5</v>
      </c>
      <c r="AK11" s="2">
        <f t="shared" si="2"/>
        <v>65019.9</v>
      </c>
      <c r="AL11" s="2">
        <f t="shared" si="2"/>
        <v>62586</v>
      </c>
      <c r="AM11" s="2">
        <f t="shared" si="2"/>
        <v>64324.5</v>
      </c>
      <c r="AN11" s="2">
        <f t="shared" si="5"/>
        <v>80046.240000000005</v>
      </c>
      <c r="AO11" s="5">
        <f t="shared" si="3"/>
        <v>68224.800000000003</v>
      </c>
      <c r="AP11" s="2">
        <f t="shared" si="3"/>
        <v>98721.600000000006</v>
      </c>
      <c r="AQ11" s="2">
        <f t="shared" si="3"/>
        <v>99277.040000000008</v>
      </c>
      <c r="AR11" s="2">
        <f t="shared" si="3"/>
        <v>100426.69600000001</v>
      </c>
      <c r="AS11" s="2">
        <f t="shared" si="3"/>
        <v>100426.69600000001</v>
      </c>
      <c r="AT11" s="2">
        <f t="shared" si="3"/>
        <v>93942.720000000001</v>
      </c>
      <c r="AU11" s="2">
        <f t="shared" si="3"/>
        <v>125183.6</v>
      </c>
      <c r="AV11" s="2">
        <f t="shared" si="3"/>
        <v>115028.48000000001</v>
      </c>
      <c r="AW11" s="2">
        <f t="shared" si="3"/>
        <v>115028.48000000001</v>
      </c>
      <c r="AX11" s="2">
        <f t="shared" si="3"/>
        <v>115028.48000000001</v>
      </c>
      <c r="AY11" s="2">
        <f t="shared" si="3"/>
        <v>133054.08000000002</v>
      </c>
      <c r="AZ11" s="2">
        <f t="shared" si="3"/>
        <v>139528.62400000001</v>
      </c>
      <c r="BA11" s="2">
        <f t="shared" si="3"/>
        <v>129964.576</v>
      </c>
      <c r="BB11" s="2">
        <f t="shared" si="3"/>
        <v>133365.33600000001</v>
      </c>
      <c r="BC11" s="2">
        <f t="shared" si="3"/>
        <v>141886.62400000001</v>
      </c>
      <c r="BD11" s="2">
        <f t="shared" si="3"/>
        <v>139635.52000000002</v>
      </c>
      <c r="BE11" s="2">
        <f t="shared" si="3"/>
        <v>109561.064</v>
      </c>
      <c r="BF11" s="2">
        <f t="shared" si="3"/>
        <v>121463.20000000001</v>
      </c>
      <c r="BG11" s="2">
        <f t="shared" si="3"/>
        <v>132475.584</v>
      </c>
      <c r="BH11" s="2">
        <f t="shared" si="3"/>
        <v>136840.50400000002</v>
      </c>
      <c r="BI11" s="2">
        <f t="shared" si="3"/>
        <v>136840.50400000002</v>
      </c>
      <c r="BJ11" s="19"/>
      <c r="BK11" s="15" t="s">
        <v>101</v>
      </c>
      <c r="BL11" s="23" t="s">
        <v>97</v>
      </c>
      <c r="BN11" s="3"/>
      <c r="BO11" s="42" t="s">
        <v>102</v>
      </c>
      <c r="BP11" s="46">
        <v>0.55100000000000005</v>
      </c>
      <c r="BQ11" s="47">
        <v>0.54700000000000004</v>
      </c>
      <c r="BR11" s="47">
        <v>0.54600000000000004</v>
      </c>
      <c r="BS11" s="47">
        <v>0.55000000000000004</v>
      </c>
      <c r="BT11" s="47">
        <v>0.56000000000000005</v>
      </c>
      <c r="BU11" s="47">
        <v>0.52100000000000002</v>
      </c>
      <c r="BV11" s="47">
        <v>0.501</v>
      </c>
      <c r="BW11" s="47">
        <v>0.54200000000000004</v>
      </c>
      <c r="BX11" s="47">
        <v>0.51500000000000001</v>
      </c>
      <c r="BY11" s="52">
        <v>0.51700000000000002</v>
      </c>
      <c r="CB11" s="70"/>
      <c r="CJ11" s="71"/>
    </row>
    <row r="12" spans="1:91" x14ac:dyDescent="0.25">
      <c r="A12" s="100">
        <f t="shared" si="4"/>
        <v>2027</v>
      </c>
      <c r="B12" s="2">
        <f t="shared" si="0"/>
        <v>58401.916000000005</v>
      </c>
      <c r="C12" s="2">
        <f t="shared" si="0"/>
        <v>59937.3</v>
      </c>
      <c r="D12" s="2">
        <f t="shared" si="0"/>
        <v>36571.588000000003</v>
      </c>
      <c r="E12" s="2">
        <f t="shared" si="0"/>
        <v>34057.200000000004</v>
      </c>
      <c r="F12" s="2">
        <f t="shared" si="0"/>
        <v>41026.000000000007</v>
      </c>
      <c r="G12" s="2">
        <f t="shared" si="0"/>
        <v>37316.800000000003</v>
      </c>
      <c r="H12" s="2">
        <f t="shared" si="0"/>
        <v>43723.600000000006</v>
      </c>
      <c r="I12" s="2">
        <f t="shared" si="0"/>
        <v>37991.200000000004</v>
      </c>
      <c r="J12" s="2">
        <f t="shared" si="0"/>
        <v>35001.360000000001</v>
      </c>
      <c r="K12" s="2">
        <f t="shared" si="0"/>
        <v>42824.4</v>
      </c>
      <c r="L12" s="2">
        <f t="shared" si="0"/>
        <v>36192.800000000003</v>
      </c>
      <c r="M12" s="2">
        <f t="shared" si="0"/>
        <v>40464.000000000007</v>
      </c>
      <c r="N12" s="2">
        <f t="shared" si="0"/>
        <v>41250.800000000003</v>
      </c>
      <c r="O12" s="2">
        <f t="shared" si="1"/>
        <v>34926.400000000001</v>
      </c>
      <c r="P12" s="2">
        <f t="shared" si="1"/>
        <v>47971.200000000004</v>
      </c>
      <c r="Q12" s="2">
        <f t="shared" si="1"/>
        <v>41238.400000000001</v>
      </c>
      <c r="R12" s="2">
        <f t="shared" si="1"/>
        <v>33243.200000000004</v>
      </c>
      <c r="S12" s="2">
        <f t="shared" si="1"/>
        <v>32943.380000000005</v>
      </c>
      <c r="T12" s="5">
        <f t="shared" si="1"/>
        <v>34505.599999999999</v>
      </c>
      <c r="U12" s="6">
        <f t="shared" si="1"/>
        <v>33453.599999999999</v>
      </c>
      <c r="V12" s="5">
        <f t="shared" si="1"/>
        <v>35136.800000000003</v>
      </c>
      <c r="W12" s="2">
        <f t="shared" si="1"/>
        <v>33138</v>
      </c>
      <c r="X12" s="2">
        <f t="shared" si="1"/>
        <v>34610.800000000003</v>
      </c>
      <c r="Y12" s="2">
        <f t="shared" si="1"/>
        <v>36714.800000000003</v>
      </c>
      <c r="Z12" s="2">
        <f t="shared" si="1"/>
        <v>36609.599999999999</v>
      </c>
      <c r="AA12" s="2">
        <f t="shared" si="1"/>
        <v>40607.200000000004</v>
      </c>
      <c r="AB12" s="2">
        <f t="shared" si="1"/>
        <v>36504.400000000001</v>
      </c>
      <c r="AC12" s="2">
        <f t="shared" si="1"/>
        <v>35452.400000000001</v>
      </c>
      <c r="AD12" s="2">
        <f t="shared" si="1"/>
        <v>41554</v>
      </c>
      <c r="AE12" s="2">
        <f t="shared" si="1"/>
        <v>44710</v>
      </c>
      <c r="AF12" s="2">
        <f t="shared" si="1"/>
        <v>33348.400000000001</v>
      </c>
      <c r="AG12" s="2">
        <f t="shared" si="1"/>
        <v>38755.68</v>
      </c>
      <c r="AH12" s="2">
        <f t="shared" si="1"/>
        <v>44710</v>
      </c>
      <c r="AI12" s="2">
        <f t="shared" si="2"/>
        <v>71629.2</v>
      </c>
      <c r="AJ12" s="2">
        <f t="shared" si="2"/>
        <v>67266</v>
      </c>
      <c r="AK12" s="2">
        <f t="shared" si="2"/>
        <v>67993.2</v>
      </c>
      <c r="AL12" s="2">
        <f t="shared" si="2"/>
        <v>65448</v>
      </c>
      <c r="AM12" s="2">
        <f t="shared" si="2"/>
        <v>67266</v>
      </c>
      <c r="AN12" s="2">
        <f t="shared" si="5"/>
        <v>81268.320000000007</v>
      </c>
      <c r="AO12" s="5">
        <f t="shared" si="3"/>
        <v>69266.400000000009</v>
      </c>
      <c r="AP12" s="2">
        <f t="shared" si="3"/>
        <v>100228.8</v>
      </c>
      <c r="AQ12" s="2">
        <f t="shared" si="3"/>
        <v>100792.72</v>
      </c>
      <c r="AR12" s="2">
        <f t="shared" si="3"/>
        <v>101959.928</v>
      </c>
      <c r="AS12" s="2">
        <f t="shared" si="3"/>
        <v>101959.928</v>
      </c>
      <c r="AT12" s="2">
        <f t="shared" si="3"/>
        <v>95376.960000000006</v>
      </c>
      <c r="AU12" s="2">
        <f t="shared" si="3"/>
        <v>127094.8</v>
      </c>
      <c r="AV12" s="2">
        <f t="shared" si="3"/>
        <v>116784.64</v>
      </c>
      <c r="AW12" s="2">
        <f t="shared" si="3"/>
        <v>116784.64</v>
      </c>
      <c r="AX12" s="2">
        <f t="shared" si="3"/>
        <v>116784.64</v>
      </c>
      <c r="AY12" s="2">
        <f t="shared" si="3"/>
        <v>135085.44</v>
      </c>
      <c r="AZ12" s="2">
        <f t="shared" si="3"/>
        <v>141658.83199999999</v>
      </c>
      <c r="BA12" s="2">
        <f t="shared" si="3"/>
        <v>131948.76800000001</v>
      </c>
      <c r="BB12" s="2">
        <f t="shared" si="3"/>
        <v>135401.448</v>
      </c>
      <c r="BC12" s="2">
        <f t="shared" si="3"/>
        <v>144052.83199999999</v>
      </c>
      <c r="BD12" s="2">
        <f t="shared" si="3"/>
        <v>141767.36000000002</v>
      </c>
      <c r="BE12" s="2">
        <f t="shared" si="3"/>
        <v>111233.75200000001</v>
      </c>
      <c r="BF12" s="2">
        <f t="shared" si="3"/>
        <v>123317.6</v>
      </c>
      <c r="BG12" s="2">
        <f t="shared" si="3"/>
        <v>134498.11199999999</v>
      </c>
      <c r="BH12" s="2">
        <f t="shared" si="3"/>
        <v>138929.67200000002</v>
      </c>
      <c r="BI12" s="2">
        <f t="shared" si="3"/>
        <v>138929.67200000002</v>
      </c>
      <c r="BJ12" s="19"/>
      <c r="BK12" s="15" t="s">
        <v>103</v>
      </c>
      <c r="BL12" s="17" t="s">
        <v>97</v>
      </c>
      <c r="BN12" s="3"/>
      <c r="BO12" s="42" t="s">
        <v>104</v>
      </c>
      <c r="BP12" s="46">
        <v>9.1399999999999995E-2</v>
      </c>
      <c r="BQ12" s="47">
        <v>9.7900000000000001E-2</v>
      </c>
      <c r="BR12" s="47">
        <v>0.107</v>
      </c>
      <c r="BS12" s="47">
        <v>0.111</v>
      </c>
      <c r="BT12" s="47">
        <v>9.4E-2</v>
      </c>
      <c r="BU12" s="47">
        <v>8.3599999999999994E-2</v>
      </c>
      <c r="BV12" s="47">
        <v>8.6999999999999994E-2</v>
      </c>
      <c r="BW12" s="47">
        <v>7.8600000000000003E-2</v>
      </c>
      <c r="BX12" s="47">
        <v>8.0199999999999994E-2</v>
      </c>
      <c r="BY12" s="52">
        <v>7.9600000000000004E-2</v>
      </c>
      <c r="CB12" s="70">
        <v>1</v>
      </c>
      <c r="CC12" s="56" t="s">
        <v>105</v>
      </c>
      <c r="CD12" s="56"/>
      <c r="CE12" s="56"/>
      <c r="CF12" s="56"/>
      <c r="CJ12" s="71"/>
    </row>
    <row r="13" spans="1:91" ht="15.75" thickBot="1" x14ac:dyDescent="0.3">
      <c r="A13" s="100">
        <f t="shared" si="4"/>
        <v>2028</v>
      </c>
      <c r="B13" s="2">
        <f t="shared" si="0"/>
        <v>60012.645000000004</v>
      </c>
      <c r="C13" s="2">
        <f t="shared" si="0"/>
        <v>61590.375</v>
      </c>
      <c r="D13" s="2">
        <f t="shared" si="0"/>
        <v>37580.235000000001</v>
      </c>
      <c r="E13" s="2">
        <f t="shared" si="0"/>
        <v>34996.5</v>
      </c>
      <c r="F13" s="2">
        <f t="shared" si="0"/>
        <v>42157.5</v>
      </c>
      <c r="G13" s="2">
        <f t="shared" si="0"/>
        <v>38346</v>
      </c>
      <c r="H13" s="2">
        <f t="shared" si="0"/>
        <v>44929.5</v>
      </c>
      <c r="I13" s="2">
        <f t="shared" si="0"/>
        <v>39039</v>
      </c>
      <c r="J13" s="2">
        <f t="shared" si="0"/>
        <v>35966.700000000004</v>
      </c>
      <c r="K13" s="2">
        <f t="shared" si="0"/>
        <v>44005.5</v>
      </c>
      <c r="L13" s="2">
        <f t="shared" si="0"/>
        <v>37191</v>
      </c>
      <c r="M13" s="2">
        <f t="shared" si="0"/>
        <v>41580</v>
      </c>
      <c r="N13" s="2">
        <f t="shared" si="0"/>
        <v>42388.5</v>
      </c>
      <c r="O13" s="2">
        <f t="shared" si="1"/>
        <v>35358</v>
      </c>
      <c r="P13" s="2">
        <f t="shared" si="1"/>
        <v>48564</v>
      </c>
      <c r="Q13" s="2">
        <f t="shared" si="1"/>
        <v>41748</v>
      </c>
      <c r="R13" s="2">
        <f t="shared" si="1"/>
        <v>33654</v>
      </c>
      <c r="S13" s="2">
        <f t="shared" si="1"/>
        <v>33350.474999999999</v>
      </c>
      <c r="T13" s="5">
        <f t="shared" si="1"/>
        <v>34932</v>
      </c>
      <c r="U13" s="6">
        <f t="shared" si="1"/>
        <v>33867</v>
      </c>
      <c r="V13" s="5">
        <f t="shared" si="1"/>
        <v>35571</v>
      </c>
      <c r="W13" s="2">
        <f t="shared" si="1"/>
        <v>33547.5</v>
      </c>
      <c r="X13" s="2">
        <f t="shared" si="1"/>
        <v>35038.5</v>
      </c>
      <c r="Y13" s="2">
        <f t="shared" si="1"/>
        <v>37168.5</v>
      </c>
      <c r="Z13" s="2">
        <f t="shared" si="1"/>
        <v>37062</v>
      </c>
      <c r="AA13" s="2">
        <f t="shared" si="1"/>
        <v>41109</v>
      </c>
      <c r="AB13" s="2">
        <f t="shared" si="1"/>
        <v>36955.5</v>
      </c>
      <c r="AC13" s="2">
        <f t="shared" si="1"/>
        <v>35890.5</v>
      </c>
      <c r="AD13" s="2">
        <f t="shared" si="1"/>
        <v>42067.5</v>
      </c>
      <c r="AE13" s="2">
        <f t="shared" si="1"/>
        <v>45262.5</v>
      </c>
      <c r="AF13" s="2">
        <f t="shared" si="1"/>
        <v>33760.5</v>
      </c>
      <c r="AG13" s="2">
        <f t="shared" si="1"/>
        <v>39234.6</v>
      </c>
      <c r="AH13" s="2">
        <f t="shared" si="1"/>
        <v>45262.5</v>
      </c>
      <c r="AI13" s="2">
        <f t="shared" si="2"/>
        <v>74761.500000000015</v>
      </c>
      <c r="AJ13" s="2">
        <f t="shared" si="2"/>
        <v>70207.5</v>
      </c>
      <c r="AK13" s="2">
        <f t="shared" si="2"/>
        <v>70966.5</v>
      </c>
      <c r="AL13" s="2">
        <f t="shared" si="2"/>
        <v>68310</v>
      </c>
      <c r="AM13" s="2">
        <f t="shared" si="2"/>
        <v>70207.5</v>
      </c>
      <c r="AN13" s="2">
        <f t="shared" si="5"/>
        <v>82490.400000000009</v>
      </c>
      <c r="AO13" s="5">
        <f t="shared" si="3"/>
        <v>70308</v>
      </c>
      <c r="AP13" s="2">
        <f t="shared" si="3"/>
        <v>101736</v>
      </c>
      <c r="AQ13" s="2">
        <f t="shared" si="3"/>
        <v>102308.40000000001</v>
      </c>
      <c r="AR13" s="2">
        <f t="shared" si="3"/>
        <v>103493.16</v>
      </c>
      <c r="AS13" s="2">
        <f t="shared" si="3"/>
        <v>103493.16</v>
      </c>
      <c r="AT13" s="2">
        <f t="shared" si="3"/>
        <v>96811.200000000012</v>
      </c>
      <c r="AU13" s="2">
        <f t="shared" si="3"/>
        <v>129006.00000000001</v>
      </c>
      <c r="AV13" s="2">
        <f t="shared" si="3"/>
        <v>118540.8</v>
      </c>
      <c r="AW13" s="2">
        <f t="shared" si="3"/>
        <v>118540.8</v>
      </c>
      <c r="AX13" s="2">
        <f t="shared" si="3"/>
        <v>118540.8</v>
      </c>
      <c r="AY13" s="2">
        <f t="shared" si="3"/>
        <v>137116.80000000002</v>
      </c>
      <c r="AZ13" s="2">
        <f t="shared" si="3"/>
        <v>143789.04</v>
      </c>
      <c r="BA13" s="2">
        <f t="shared" si="3"/>
        <v>133932.96000000002</v>
      </c>
      <c r="BB13" s="2">
        <f t="shared" si="3"/>
        <v>137437.56</v>
      </c>
      <c r="BC13" s="2">
        <f t="shared" si="3"/>
        <v>146219.04</v>
      </c>
      <c r="BD13" s="2">
        <f t="shared" si="3"/>
        <v>143899.20000000001</v>
      </c>
      <c r="BE13" s="2">
        <f t="shared" si="3"/>
        <v>112906.44</v>
      </c>
      <c r="BF13" s="2">
        <f t="shared" si="3"/>
        <v>125172.00000000001</v>
      </c>
      <c r="BG13" s="2">
        <f t="shared" si="3"/>
        <v>136520.64000000001</v>
      </c>
      <c r="BH13" s="2">
        <f t="shared" si="3"/>
        <v>141018.84</v>
      </c>
      <c r="BI13" s="2">
        <f t="shared" si="3"/>
        <v>141018.84</v>
      </c>
      <c r="BJ13" s="19"/>
      <c r="BK13" s="15" t="s">
        <v>106</v>
      </c>
      <c r="BL13" s="16" t="s">
        <v>107</v>
      </c>
      <c r="BN13" s="3"/>
      <c r="BO13" s="42" t="s">
        <v>108</v>
      </c>
      <c r="BP13" s="49">
        <v>0.9</v>
      </c>
      <c r="BQ13" s="50">
        <v>0.9</v>
      </c>
      <c r="BR13" s="50">
        <v>0.9</v>
      </c>
      <c r="BS13" s="50">
        <v>0.9</v>
      </c>
      <c r="BT13" s="50">
        <v>0.9</v>
      </c>
      <c r="BU13" s="50">
        <v>0.9</v>
      </c>
      <c r="BV13" s="50">
        <v>0.9</v>
      </c>
      <c r="BW13" s="50">
        <v>0.9</v>
      </c>
      <c r="BX13" s="50">
        <v>0.9</v>
      </c>
      <c r="BY13" s="51">
        <v>0.9</v>
      </c>
      <c r="CB13" s="70">
        <v>2</v>
      </c>
      <c r="CC13" t="s">
        <v>109</v>
      </c>
      <c r="CD13" s="66">
        <v>811088</v>
      </c>
      <c r="CE13" s="66">
        <v>811530</v>
      </c>
      <c r="CF13" t="s">
        <v>110</v>
      </c>
      <c r="CJ13" s="71"/>
    </row>
    <row r="14" spans="1:91" ht="15.75" thickBot="1" x14ac:dyDescent="0.3">
      <c r="A14" s="100">
        <f t="shared" si="4"/>
        <v>2029</v>
      </c>
      <c r="B14" s="2">
        <f t="shared" si="0"/>
        <v>61623.373999999996</v>
      </c>
      <c r="C14" s="2">
        <f t="shared" si="0"/>
        <v>63243.45</v>
      </c>
      <c r="D14" s="2">
        <f t="shared" si="0"/>
        <v>38588.881999999998</v>
      </c>
      <c r="E14" s="2">
        <f t="shared" si="0"/>
        <v>35935.799999999996</v>
      </c>
      <c r="F14" s="2">
        <f t="shared" si="0"/>
        <v>43289</v>
      </c>
      <c r="G14" s="2">
        <f t="shared" si="0"/>
        <v>39375.199999999997</v>
      </c>
      <c r="H14" s="2">
        <f t="shared" si="0"/>
        <v>46135.399999999994</v>
      </c>
      <c r="I14" s="2">
        <f t="shared" si="0"/>
        <v>40086.799999999996</v>
      </c>
      <c r="J14" s="2">
        <f t="shared" si="0"/>
        <v>36932.04</v>
      </c>
      <c r="K14" s="2">
        <f t="shared" si="0"/>
        <v>45186.6</v>
      </c>
      <c r="L14" s="2">
        <f t="shared" si="0"/>
        <v>38189.199999999997</v>
      </c>
      <c r="M14" s="2">
        <f t="shared" si="0"/>
        <v>42696</v>
      </c>
      <c r="N14" s="2">
        <f t="shared" si="0"/>
        <v>43526.2</v>
      </c>
      <c r="O14" s="2">
        <f t="shared" si="1"/>
        <v>35789.600000000006</v>
      </c>
      <c r="P14" s="2">
        <f t="shared" si="1"/>
        <v>49156.800000000003</v>
      </c>
      <c r="Q14" s="2">
        <f t="shared" si="1"/>
        <v>42257.600000000006</v>
      </c>
      <c r="R14" s="2">
        <f t="shared" si="1"/>
        <v>34064.800000000003</v>
      </c>
      <c r="S14" s="2">
        <f t="shared" si="1"/>
        <v>33757.57</v>
      </c>
      <c r="T14" s="5">
        <f t="shared" si="1"/>
        <v>35358.400000000001</v>
      </c>
      <c r="U14" s="6">
        <f t="shared" si="1"/>
        <v>34280.400000000001</v>
      </c>
      <c r="V14" s="5">
        <f t="shared" si="1"/>
        <v>36005.200000000004</v>
      </c>
      <c r="W14" s="2">
        <f t="shared" si="1"/>
        <v>33957</v>
      </c>
      <c r="X14" s="2">
        <f t="shared" si="1"/>
        <v>35466.200000000004</v>
      </c>
      <c r="Y14" s="2">
        <f t="shared" si="1"/>
        <v>37622.200000000004</v>
      </c>
      <c r="Z14" s="2">
        <f t="shared" si="1"/>
        <v>37514.400000000001</v>
      </c>
      <c r="AA14" s="2">
        <f t="shared" si="1"/>
        <v>41610.800000000003</v>
      </c>
      <c r="AB14" s="2">
        <f t="shared" si="1"/>
        <v>37406.600000000006</v>
      </c>
      <c r="AC14" s="2">
        <f t="shared" si="1"/>
        <v>36328.600000000006</v>
      </c>
      <c r="AD14" s="2">
        <f t="shared" si="1"/>
        <v>42581</v>
      </c>
      <c r="AE14" s="2">
        <f t="shared" si="1"/>
        <v>45815</v>
      </c>
      <c r="AF14" s="2">
        <f t="shared" si="1"/>
        <v>34172.600000000006</v>
      </c>
      <c r="AG14" s="2">
        <f t="shared" si="1"/>
        <v>39713.520000000004</v>
      </c>
      <c r="AH14" s="2">
        <f t="shared" si="1"/>
        <v>45815</v>
      </c>
      <c r="AI14" s="2">
        <f t="shared" si="2"/>
        <v>77893.8</v>
      </c>
      <c r="AJ14" s="2">
        <f t="shared" si="2"/>
        <v>73149</v>
      </c>
      <c r="AK14" s="2">
        <f t="shared" si="2"/>
        <v>73939.8</v>
      </c>
      <c r="AL14" s="2">
        <f t="shared" si="2"/>
        <v>71172</v>
      </c>
      <c r="AM14" s="2">
        <f t="shared" si="2"/>
        <v>73149</v>
      </c>
      <c r="AN14" s="2">
        <f t="shared" si="5"/>
        <v>83712.48000000001</v>
      </c>
      <c r="AO14" s="5">
        <f t="shared" si="3"/>
        <v>71349.600000000006</v>
      </c>
      <c r="AP14" s="2">
        <f t="shared" si="3"/>
        <v>103243.20000000001</v>
      </c>
      <c r="AQ14" s="2">
        <f t="shared" si="3"/>
        <v>103824.08</v>
      </c>
      <c r="AR14" s="2">
        <f t="shared" si="3"/>
        <v>105026.39200000001</v>
      </c>
      <c r="AS14" s="2">
        <f t="shared" si="3"/>
        <v>105026.39200000001</v>
      </c>
      <c r="AT14" s="2">
        <f t="shared" si="3"/>
        <v>98245.440000000002</v>
      </c>
      <c r="AU14" s="2">
        <f t="shared" si="3"/>
        <v>130917.20000000001</v>
      </c>
      <c r="AV14" s="2">
        <f t="shared" si="3"/>
        <v>120296.96000000001</v>
      </c>
      <c r="AW14" s="2">
        <f t="shared" si="3"/>
        <v>120296.96000000001</v>
      </c>
      <c r="AX14" s="2">
        <f t="shared" si="3"/>
        <v>120296.96000000001</v>
      </c>
      <c r="AY14" s="2">
        <f t="shared" si="3"/>
        <v>139148.16</v>
      </c>
      <c r="AZ14" s="2">
        <f t="shared" si="3"/>
        <v>145919.24800000002</v>
      </c>
      <c r="BA14" s="2">
        <f t="shared" si="3"/>
        <v>135917.152</v>
      </c>
      <c r="BB14" s="2">
        <f t="shared" si="3"/>
        <v>139473.67200000002</v>
      </c>
      <c r="BC14" s="2">
        <f t="shared" si="3"/>
        <v>148385.24800000002</v>
      </c>
      <c r="BD14" s="2">
        <f t="shared" si="3"/>
        <v>146031.04000000001</v>
      </c>
      <c r="BE14" s="2">
        <f t="shared" si="3"/>
        <v>114579.12800000001</v>
      </c>
      <c r="BF14" s="2">
        <f t="shared" si="3"/>
        <v>127026.40000000001</v>
      </c>
      <c r="BG14" s="2">
        <f t="shared" si="3"/>
        <v>138543.16800000001</v>
      </c>
      <c r="BH14" s="2">
        <f t="shared" si="3"/>
        <v>143108.008</v>
      </c>
      <c r="BI14" s="2">
        <f t="shared" si="3"/>
        <v>143108.008</v>
      </c>
      <c r="BJ14" s="19"/>
      <c r="BK14" s="15" t="s">
        <v>111</v>
      </c>
      <c r="BL14" s="16">
        <v>0.9</v>
      </c>
      <c r="BN14" s="3"/>
      <c r="BO14" s="42" t="s">
        <v>112</v>
      </c>
      <c r="BP14" s="49">
        <v>2</v>
      </c>
      <c r="BQ14" s="50">
        <v>2</v>
      </c>
      <c r="BR14" s="50">
        <v>2</v>
      </c>
      <c r="BS14" s="50">
        <v>2</v>
      </c>
      <c r="BT14" s="50">
        <v>2</v>
      </c>
      <c r="BU14" s="50">
        <v>2</v>
      </c>
      <c r="BV14" s="50">
        <v>2</v>
      </c>
      <c r="BW14" s="50">
        <v>2</v>
      </c>
      <c r="BX14" s="50">
        <v>2</v>
      </c>
      <c r="BY14" s="50">
        <v>2</v>
      </c>
      <c r="BZ14" s="54" t="s">
        <v>113</v>
      </c>
      <c r="CA14" s="56" t="s">
        <v>114</v>
      </c>
      <c r="CB14" s="72">
        <v>3</v>
      </c>
      <c r="CC14" s="73" t="s">
        <v>115</v>
      </c>
      <c r="CD14" s="73"/>
      <c r="CE14" s="73"/>
      <c r="CF14" s="73"/>
      <c r="CG14" s="73"/>
      <c r="CH14" s="73"/>
      <c r="CI14" s="73"/>
      <c r="CJ14" s="74"/>
      <c r="CK14" s="62"/>
      <c r="CL14" s="63"/>
    </row>
    <row r="15" spans="1:91" ht="15.75" customHeight="1" thickBot="1" x14ac:dyDescent="0.3">
      <c r="A15" s="100">
        <f t="shared" si="4"/>
        <v>2030</v>
      </c>
      <c r="B15" s="2">
        <f t="shared" si="0"/>
        <v>63234.103000000003</v>
      </c>
      <c r="C15" s="2">
        <f t="shared" si="0"/>
        <v>64896.525000000001</v>
      </c>
      <c r="D15" s="2">
        <f t="shared" si="0"/>
        <v>39597.529000000002</v>
      </c>
      <c r="E15" s="2">
        <f t="shared" si="0"/>
        <v>36875.100000000006</v>
      </c>
      <c r="F15" s="2">
        <f t="shared" si="0"/>
        <v>44420.5</v>
      </c>
      <c r="G15" s="2">
        <f t="shared" si="0"/>
        <v>40404.400000000001</v>
      </c>
      <c r="H15" s="2">
        <f t="shared" si="0"/>
        <v>47341.3</v>
      </c>
      <c r="I15" s="2">
        <f t="shared" si="0"/>
        <v>41134.600000000006</v>
      </c>
      <c r="J15" s="2">
        <f t="shared" si="0"/>
        <v>37897.380000000005</v>
      </c>
      <c r="K15" s="2">
        <f t="shared" si="0"/>
        <v>46367.700000000004</v>
      </c>
      <c r="L15" s="2">
        <f t="shared" si="0"/>
        <v>39187.4</v>
      </c>
      <c r="M15" s="2">
        <f t="shared" si="0"/>
        <v>43812</v>
      </c>
      <c r="N15" s="2">
        <f t="shared" si="0"/>
        <v>44663.9</v>
      </c>
      <c r="O15" s="2">
        <f t="shared" si="1"/>
        <v>36221.199999999997</v>
      </c>
      <c r="P15" s="2">
        <f t="shared" si="1"/>
        <v>49749.599999999999</v>
      </c>
      <c r="Q15" s="2">
        <f t="shared" si="1"/>
        <v>42767.199999999997</v>
      </c>
      <c r="R15" s="2">
        <f t="shared" si="1"/>
        <v>34475.599999999999</v>
      </c>
      <c r="S15" s="2">
        <f t="shared" si="1"/>
        <v>34164.665000000001</v>
      </c>
      <c r="T15" s="5">
        <f t="shared" si="1"/>
        <v>35784.799999999996</v>
      </c>
      <c r="U15" s="6">
        <f t="shared" si="1"/>
        <v>34693.799999999996</v>
      </c>
      <c r="V15" s="5">
        <f t="shared" si="1"/>
        <v>36439.4</v>
      </c>
      <c r="W15" s="2">
        <f t="shared" si="1"/>
        <v>34366.5</v>
      </c>
      <c r="X15" s="2">
        <f t="shared" si="1"/>
        <v>35893.9</v>
      </c>
      <c r="Y15" s="2">
        <f t="shared" si="1"/>
        <v>38075.9</v>
      </c>
      <c r="Z15" s="2">
        <f t="shared" si="1"/>
        <v>37966.799999999996</v>
      </c>
      <c r="AA15" s="2">
        <f t="shared" si="1"/>
        <v>42112.6</v>
      </c>
      <c r="AB15" s="2">
        <f t="shared" si="1"/>
        <v>37857.699999999997</v>
      </c>
      <c r="AC15" s="2">
        <f t="shared" si="1"/>
        <v>36766.699999999997</v>
      </c>
      <c r="AD15" s="2">
        <f t="shared" si="1"/>
        <v>43094.5</v>
      </c>
      <c r="AE15" s="2">
        <f t="shared" si="1"/>
        <v>46367.5</v>
      </c>
      <c r="AF15" s="2">
        <f t="shared" si="1"/>
        <v>34584.699999999997</v>
      </c>
      <c r="AG15" s="2">
        <f t="shared" si="1"/>
        <v>40192.44</v>
      </c>
      <c r="AH15" s="2">
        <f t="shared" si="1"/>
        <v>46367.5</v>
      </c>
      <c r="AI15" s="2">
        <f t="shared" si="2"/>
        <v>81026.100000000006</v>
      </c>
      <c r="AJ15" s="2">
        <f t="shared" si="2"/>
        <v>76090.5</v>
      </c>
      <c r="AK15" s="2">
        <f t="shared" si="2"/>
        <v>76913.100000000006</v>
      </c>
      <c r="AL15" s="2">
        <f t="shared" si="2"/>
        <v>74034</v>
      </c>
      <c r="AM15" s="2">
        <f t="shared" si="2"/>
        <v>76090.5</v>
      </c>
      <c r="AN15" s="2">
        <f t="shared" si="5"/>
        <v>84934.560000000012</v>
      </c>
      <c r="AO15" s="5">
        <f t="shared" si="3"/>
        <v>72391.200000000012</v>
      </c>
      <c r="AP15" s="2">
        <f t="shared" si="3"/>
        <v>104750.40000000001</v>
      </c>
      <c r="AQ15" s="2">
        <f t="shared" si="3"/>
        <v>105339.76000000001</v>
      </c>
      <c r="AR15" s="2">
        <f t="shared" si="3"/>
        <v>106559.62400000001</v>
      </c>
      <c r="AS15" s="2">
        <f t="shared" si="3"/>
        <v>106559.62400000001</v>
      </c>
      <c r="AT15" s="2">
        <f t="shared" si="3"/>
        <v>99679.680000000008</v>
      </c>
      <c r="AU15" s="2">
        <f t="shared" si="3"/>
        <v>132828.40000000002</v>
      </c>
      <c r="AV15" s="2">
        <f t="shared" si="3"/>
        <v>122053.12000000001</v>
      </c>
      <c r="AW15" s="2">
        <f t="shared" si="3"/>
        <v>122053.12000000001</v>
      </c>
      <c r="AX15" s="2">
        <f t="shared" si="3"/>
        <v>122053.12000000001</v>
      </c>
      <c r="AY15" s="2">
        <f t="shared" si="3"/>
        <v>141179.52000000002</v>
      </c>
      <c r="AZ15" s="2">
        <f t="shared" si="3"/>
        <v>148049.45600000001</v>
      </c>
      <c r="BA15" s="2">
        <f t="shared" si="3"/>
        <v>137901.34400000001</v>
      </c>
      <c r="BB15" s="2">
        <f t="shared" si="3"/>
        <v>141509.78400000001</v>
      </c>
      <c r="BC15" s="2">
        <f t="shared" si="3"/>
        <v>150551.45600000001</v>
      </c>
      <c r="BD15" s="2">
        <f t="shared" si="3"/>
        <v>148162.88</v>
      </c>
      <c r="BE15" s="2">
        <f t="shared" si="3"/>
        <v>116251.81600000001</v>
      </c>
      <c r="BF15" s="2">
        <f t="shared" si="3"/>
        <v>128880.80000000002</v>
      </c>
      <c r="BG15" s="2">
        <f t="shared" si="3"/>
        <v>140565.69600000003</v>
      </c>
      <c r="BH15" s="2">
        <f t="shared" si="3"/>
        <v>145197.17600000001</v>
      </c>
      <c r="BI15" s="2">
        <f t="shared" si="3"/>
        <v>145197.17600000001</v>
      </c>
      <c r="BJ15" s="19"/>
      <c r="BK15" s="85" t="s">
        <v>116</v>
      </c>
      <c r="BL15" s="87"/>
      <c r="BN15" s="3"/>
      <c r="BO15" s="42" t="s">
        <v>117</v>
      </c>
      <c r="BP15" s="46">
        <f>1/(1+BP10*(BP$14-1))</f>
        <v>0.85106382978723405</v>
      </c>
      <c r="BQ15" s="47">
        <f>1/(1+BQ10*(BQ$14-1))</f>
        <v>0.81300813008130079</v>
      </c>
      <c r="BR15" s="47">
        <f>1/(1+BR10*(BR$14-1))</f>
        <v>0.78431372549019618</v>
      </c>
      <c r="BS15" s="47">
        <f>1/(1+BS10*(BS$14-1))</f>
        <v>0.81632653061224481</v>
      </c>
      <c r="BT15" s="47">
        <f>1/(1+BT10*(BT$14-1))</f>
        <v>0.84925690021231426</v>
      </c>
      <c r="BU15" s="47">
        <v>0.9174311926605504</v>
      </c>
      <c r="BV15" s="47">
        <v>0.92592592592592582</v>
      </c>
      <c r="BW15" s="47">
        <v>0.90909090909090906</v>
      </c>
      <c r="BX15" s="47">
        <v>0.92592592592592582</v>
      </c>
      <c r="BY15" s="52">
        <v>0.94339622641509424</v>
      </c>
      <c r="BZ15" s="53" t="s">
        <v>118</v>
      </c>
    </row>
    <row r="16" spans="1:91" ht="15" customHeight="1" thickBot="1" x14ac:dyDescent="0.3">
      <c r="A16" s="100">
        <f t="shared" si="4"/>
        <v>2031</v>
      </c>
      <c r="B16" s="2">
        <f t="shared" si="0"/>
        <v>64844.832000000002</v>
      </c>
      <c r="C16" s="2">
        <f t="shared" si="0"/>
        <v>66549.600000000006</v>
      </c>
      <c r="D16" s="2">
        <f t="shared" si="0"/>
        <v>40606.175999999999</v>
      </c>
      <c r="E16" s="2">
        <f t="shared" si="0"/>
        <v>37814.400000000001</v>
      </c>
      <c r="F16" s="2">
        <f t="shared" si="0"/>
        <v>45552</v>
      </c>
      <c r="G16" s="2">
        <f t="shared" si="0"/>
        <v>41433.599999999999</v>
      </c>
      <c r="H16" s="2">
        <f t="shared" si="0"/>
        <v>48547.199999999997</v>
      </c>
      <c r="I16" s="2">
        <f t="shared" si="0"/>
        <v>42182.400000000001</v>
      </c>
      <c r="J16" s="2">
        <f t="shared" si="0"/>
        <v>38862.720000000001</v>
      </c>
      <c r="K16" s="2">
        <f t="shared" si="0"/>
        <v>47548.800000000003</v>
      </c>
      <c r="L16" s="2">
        <f t="shared" si="0"/>
        <v>40185.599999999999</v>
      </c>
      <c r="M16" s="2">
        <f t="shared" si="0"/>
        <v>44928</v>
      </c>
      <c r="N16" s="2">
        <f t="shared" si="0"/>
        <v>45801.599999999999</v>
      </c>
      <c r="O16" s="2">
        <f t="shared" si="1"/>
        <v>36652.800000000003</v>
      </c>
      <c r="P16" s="2">
        <f t="shared" si="1"/>
        <v>50342.400000000001</v>
      </c>
      <c r="Q16" s="2">
        <f t="shared" si="1"/>
        <v>43276.800000000003</v>
      </c>
      <c r="R16" s="2">
        <f t="shared" si="1"/>
        <v>34886.400000000001</v>
      </c>
      <c r="S16" s="2">
        <f t="shared" si="1"/>
        <v>34571.760000000002</v>
      </c>
      <c r="T16" s="5">
        <f t="shared" si="1"/>
        <v>36211.200000000004</v>
      </c>
      <c r="U16" s="6">
        <f t="shared" si="1"/>
        <v>35107.200000000004</v>
      </c>
      <c r="V16" s="5">
        <f t="shared" si="1"/>
        <v>36873.600000000006</v>
      </c>
      <c r="W16" s="2">
        <f t="shared" si="1"/>
        <v>34776</v>
      </c>
      <c r="X16" s="2">
        <f t="shared" si="1"/>
        <v>36321.600000000006</v>
      </c>
      <c r="Y16" s="2">
        <f t="shared" si="1"/>
        <v>38529.600000000006</v>
      </c>
      <c r="Z16" s="2">
        <f t="shared" si="1"/>
        <v>38419.200000000004</v>
      </c>
      <c r="AA16" s="2">
        <f t="shared" si="1"/>
        <v>42614.400000000001</v>
      </c>
      <c r="AB16" s="2">
        <f t="shared" si="1"/>
        <v>38308.800000000003</v>
      </c>
      <c r="AC16" s="2">
        <f t="shared" si="1"/>
        <v>37204.800000000003</v>
      </c>
      <c r="AD16" s="2">
        <f t="shared" si="1"/>
        <v>43608.000000000007</v>
      </c>
      <c r="AE16" s="2">
        <f t="shared" si="1"/>
        <v>46920.000000000007</v>
      </c>
      <c r="AF16" s="2">
        <f t="shared" si="1"/>
        <v>34996.800000000003</v>
      </c>
      <c r="AG16" s="2">
        <f t="shared" si="1"/>
        <v>40671.360000000001</v>
      </c>
      <c r="AH16" s="2">
        <f t="shared" si="1"/>
        <v>46920.000000000007</v>
      </c>
      <c r="AI16" s="2">
        <f t="shared" si="2"/>
        <v>84158.399999999994</v>
      </c>
      <c r="AJ16" s="2">
        <f t="shared" si="2"/>
        <v>79032</v>
      </c>
      <c r="AK16" s="2">
        <f t="shared" si="2"/>
        <v>79886.399999999994</v>
      </c>
      <c r="AL16" s="2">
        <f t="shared" si="2"/>
        <v>76896</v>
      </c>
      <c r="AM16" s="2">
        <f t="shared" si="2"/>
        <v>79032</v>
      </c>
      <c r="AN16" s="2">
        <f t="shared" si="5"/>
        <v>86156.640000000014</v>
      </c>
      <c r="AO16" s="5">
        <f t="shared" si="3"/>
        <v>73432.800000000003</v>
      </c>
      <c r="AP16" s="2">
        <f t="shared" si="3"/>
        <v>106257.60000000001</v>
      </c>
      <c r="AQ16" s="2">
        <f t="shared" si="3"/>
        <v>106855.44000000002</v>
      </c>
      <c r="AR16" s="2">
        <f t="shared" si="3"/>
        <v>108092.85600000001</v>
      </c>
      <c r="AS16" s="2">
        <f t="shared" si="3"/>
        <v>108092.85600000001</v>
      </c>
      <c r="AT16" s="2">
        <f t="shared" si="3"/>
        <v>101113.92000000001</v>
      </c>
      <c r="AU16" s="2">
        <f t="shared" si="3"/>
        <v>134739.6</v>
      </c>
      <c r="AV16" s="2">
        <f t="shared" si="3"/>
        <v>123809.28000000001</v>
      </c>
      <c r="AW16" s="2">
        <f t="shared" si="3"/>
        <v>123809.28000000001</v>
      </c>
      <c r="AX16" s="2">
        <f t="shared" si="3"/>
        <v>123809.28000000001</v>
      </c>
      <c r="AY16" s="2">
        <f t="shared" si="3"/>
        <v>143210.88</v>
      </c>
      <c r="AZ16" s="2">
        <f t="shared" si="3"/>
        <v>150179.66400000002</v>
      </c>
      <c r="BA16" s="2">
        <f t="shared" si="3"/>
        <v>139885.53600000002</v>
      </c>
      <c r="BB16" s="2">
        <f t="shared" si="3"/>
        <v>143545.89600000001</v>
      </c>
      <c r="BC16" s="2">
        <f t="shared" si="3"/>
        <v>152717.66400000002</v>
      </c>
      <c r="BD16" s="2">
        <f t="shared" si="3"/>
        <v>150294.72</v>
      </c>
      <c r="BE16" s="2">
        <f t="shared" si="3"/>
        <v>117924.50400000002</v>
      </c>
      <c r="BF16" s="2">
        <f t="shared" si="3"/>
        <v>130735.20000000001</v>
      </c>
      <c r="BG16" s="2">
        <f t="shared" si="3"/>
        <v>142588.22400000002</v>
      </c>
      <c r="BH16" s="2">
        <f t="shared" si="3"/>
        <v>147286.34400000001</v>
      </c>
      <c r="BI16" s="2">
        <f t="shared" si="3"/>
        <v>147286.34400000001</v>
      </c>
      <c r="BJ16" s="19"/>
      <c r="BK16" s="86"/>
      <c r="BL16" s="88"/>
      <c r="BN16" s="3"/>
      <c r="BO16" s="76" t="s">
        <v>119</v>
      </c>
      <c r="BP16" s="77">
        <v>70</v>
      </c>
      <c r="BQ16" s="78">
        <v>75</v>
      </c>
      <c r="BR16" s="78">
        <v>75</v>
      </c>
      <c r="BS16" s="78">
        <v>75</v>
      </c>
      <c r="BT16" s="78">
        <v>75</v>
      </c>
      <c r="BU16" s="79">
        <v>65</v>
      </c>
      <c r="BV16" s="79">
        <v>70</v>
      </c>
      <c r="BW16" s="79">
        <v>65</v>
      </c>
      <c r="BX16" s="79">
        <v>65</v>
      </c>
      <c r="BY16" s="80">
        <v>65</v>
      </c>
    </row>
    <row r="17" spans="1:78" ht="14.45" customHeight="1" x14ac:dyDescent="0.25">
      <c r="A17" s="100">
        <f t="shared" si="4"/>
        <v>2032</v>
      </c>
      <c r="B17" s="2">
        <f t="shared" si="0"/>
        <v>66455.561000000002</v>
      </c>
      <c r="C17" s="2">
        <f t="shared" si="0"/>
        <v>68202.674999999988</v>
      </c>
      <c r="D17" s="2">
        <f t="shared" si="0"/>
        <v>41614.822999999997</v>
      </c>
      <c r="E17" s="2">
        <f t="shared" si="0"/>
        <v>38753.699999999997</v>
      </c>
      <c r="F17" s="2">
        <f t="shared" si="0"/>
        <v>46683.5</v>
      </c>
      <c r="G17" s="2">
        <f t="shared" si="0"/>
        <v>42462.799999999996</v>
      </c>
      <c r="H17" s="2">
        <f t="shared" si="0"/>
        <v>49753.1</v>
      </c>
      <c r="I17" s="2">
        <f t="shared" si="0"/>
        <v>43230.2</v>
      </c>
      <c r="J17" s="2">
        <f t="shared" si="0"/>
        <v>39828.06</v>
      </c>
      <c r="K17" s="2">
        <f t="shared" si="0"/>
        <v>48729.899999999994</v>
      </c>
      <c r="L17" s="2">
        <f t="shared" si="0"/>
        <v>41183.799999999996</v>
      </c>
      <c r="M17" s="2">
        <f t="shared" si="0"/>
        <v>46044</v>
      </c>
      <c r="N17" s="2">
        <f t="shared" si="0"/>
        <v>46939.299999999996</v>
      </c>
      <c r="O17" s="2">
        <f t="shared" si="1"/>
        <v>37084.400000000001</v>
      </c>
      <c r="P17" s="2">
        <f t="shared" si="1"/>
        <v>50935.199999999997</v>
      </c>
      <c r="Q17" s="2">
        <f t="shared" si="1"/>
        <v>43786.400000000001</v>
      </c>
      <c r="R17" s="2">
        <f t="shared" si="1"/>
        <v>35297.199999999997</v>
      </c>
      <c r="S17" s="2">
        <f t="shared" si="1"/>
        <v>34978.855000000003</v>
      </c>
      <c r="T17" s="5">
        <f t="shared" si="1"/>
        <v>36637.599999999999</v>
      </c>
      <c r="U17" s="6">
        <f t="shared" si="1"/>
        <v>35520.6</v>
      </c>
      <c r="V17" s="5">
        <f t="shared" si="1"/>
        <v>37307.800000000003</v>
      </c>
      <c r="W17" s="2">
        <f t="shared" si="1"/>
        <v>35185.5</v>
      </c>
      <c r="X17" s="2">
        <f t="shared" si="1"/>
        <v>36749.300000000003</v>
      </c>
      <c r="Y17" s="2">
        <f t="shared" si="1"/>
        <v>38983.300000000003</v>
      </c>
      <c r="Z17" s="2">
        <f t="shared" si="1"/>
        <v>38871.599999999999</v>
      </c>
      <c r="AA17" s="2">
        <f t="shared" si="1"/>
        <v>43116.2</v>
      </c>
      <c r="AB17" s="2">
        <f t="shared" si="1"/>
        <v>38759.9</v>
      </c>
      <c r="AC17" s="2">
        <f t="shared" si="1"/>
        <v>37642.9</v>
      </c>
      <c r="AD17" s="2">
        <f t="shared" si="1"/>
        <v>44121.5</v>
      </c>
      <c r="AE17" s="2">
        <f t="shared" si="1"/>
        <v>47472.5</v>
      </c>
      <c r="AF17" s="2">
        <f t="shared" si="1"/>
        <v>35408.9</v>
      </c>
      <c r="AG17" s="2">
        <f t="shared" si="1"/>
        <v>41150.28</v>
      </c>
      <c r="AH17" s="2">
        <f t="shared" si="1"/>
        <v>47472.5</v>
      </c>
      <c r="AI17" s="2">
        <f t="shared" si="2"/>
        <v>87290.7</v>
      </c>
      <c r="AJ17" s="2">
        <f t="shared" si="2"/>
        <v>81973.499999999985</v>
      </c>
      <c r="AK17" s="2">
        <f t="shared" si="2"/>
        <v>82859.7</v>
      </c>
      <c r="AL17" s="2">
        <f t="shared" si="2"/>
        <v>79758</v>
      </c>
      <c r="AM17" s="2">
        <f t="shared" si="2"/>
        <v>81973.499999999985</v>
      </c>
      <c r="AN17" s="2">
        <f t="shared" si="5"/>
        <v>87378.720000000016</v>
      </c>
      <c r="AO17" s="5">
        <f t="shared" si="3"/>
        <v>74474.400000000009</v>
      </c>
      <c r="AP17" s="2">
        <f t="shared" si="3"/>
        <v>107764.80000000002</v>
      </c>
      <c r="AQ17" s="2">
        <f t="shared" si="3"/>
        <v>108371.12000000001</v>
      </c>
      <c r="AR17" s="2">
        <f t="shared" si="3"/>
        <v>109626.08800000002</v>
      </c>
      <c r="AS17" s="2">
        <f t="shared" si="3"/>
        <v>109626.08800000002</v>
      </c>
      <c r="AT17" s="2">
        <f t="shared" si="3"/>
        <v>102548.16000000002</v>
      </c>
      <c r="AU17" s="2">
        <f t="shared" si="3"/>
        <v>136650.80000000002</v>
      </c>
      <c r="AV17" s="2">
        <f t="shared" si="3"/>
        <v>125565.44000000002</v>
      </c>
      <c r="AW17" s="2">
        <f t="shared" si="3"/>
        <v>125565.44000000002</v>
      </c>
      <c r="AX17" s="2">
        <f t="shared" si="3"/>
        <v>125565.44000000002</v>
      </c>
      <c r="AY17" s="2">
        <f t="shared" si="3"/>
        <v>145242.24000000002</v>
      </c>
      <c r="AZ17" s="2">
        <f t="shared" si="3"/>
        <v>152309.872</v>
      </c>
      <c r="BA17" s="2">
        <f t="shared" si="3"/>
        <v>141869.728</v>
      </c>
      <c r="BB17" s="2">
        <f t="shared" si="3"/>
        <v>145582.00800000003</v>
      </c>
      <c r="BC17" s="2">
        <f t="shared" si="3"/>
        <v>154883.872</v>
      </c>
      <c r="BD17" s="2">
        <f t="shared" si="3"/>
        <v>152426.56000000003</v>
      </c>
      <c r="BE17" s="2">
        <f t="shared" si="3"/>
        <v>119597.19200000001</v>
      </c>
      <c r="BF17" s="2">
        <f t="shared" si="3"/>
        <v>132589.6</v>
      </c>
      <c r="BG17" s="2">
        <f t="shared" si="3"/>
        <v>144610.75200000001</v>
      </c>
      <c r="BH17" s="2">
        <f t="shared" si="3"/>
        <v>149375.51200000002</v>
      </c>
      <c r="BI17" s="2">
        <f t="shared" si="3"/>
        <v>149375.51200000002</v>
      </c>
      <c r="BJ17" s="19"/>
      <c r="BN17" s="127" t="s">
        <v>120</v>
      </c>
      <c r="BO17" s="91" t="s">
        <v>121</v>
      </c>
      <c r="BP17" s="95">
        <f>(VLOOKUP(BP$16,$BQ$3:$BV$7,2)*2*BP$15*BP$13)/(BP$11*BP$12)</f>
        <v>23422.193745311022</v>
      </c>
      <c r="BQ17" s="95">
        <f t="shared" ref="BQ17:BY17" si="7">(VLOOKUP(BQ$16,$BQ$3:$BV$7,2)*2*BQ$15*BQ$13)/(BQ$11*BQ$12)</f>
        <v>22408.41959018735</v>
      </c>
      <c r="BR17" s="95">
        <f t="shared" si="7"/>
        <v>19815.258957644888</v>
      </c>
      <c r="BS17" s="95">
        <f t="shared" si="7"/>
        <v>19736.248307676873</v>
      </c>
      <c r="BT17" s="95">
        <f t="shared" si="7"/>
        <v>23812.750469479019</v>
      </c>
      <c r="BU17" s="95">
        <f t="shared" si="7"/>
        <v>26919.088801903396</v>
      </c>
      <c r="BV17" s="95">
        <f t="shared" si="7"/>
        <v>29443.029649513235</v>
      </c>
      <c r="BW17" s="95">
        <f t="shared" si="7"/>
        <v>27271.959048528719</v>
      </c>
      <c r="BX17" s="95">
        <f t="shared" si="7"/>
        <v>28650.05770363734</v>
      </c>
      <c r="BY17" s="95">
        <f t="shared" si="7"/>
        <v>29296.880372814034</v>
      </c>
      <c r="BZ17" s="130" t="s">
        <v>122</v>
      </c>
    </row>
    <row r="18" spans="1:78" x14ac:dyDescent="0.25">
      <c r="A18" s="100">
        <f t="shared" si="4"/>
        <v>2033</v>
      </c>
      <c r="B18" s="2">
        <f t="shared" si="0"/>
        <v>68066.290000000008</v>
      </c>
      <c r="C18" s="2">
        <f t="shared" si="0"/>
        <v>69855.75</v>
      </c>
      <c r="D18" s="2">
        <f t="shared" si="0"/>
        <v>42623.47</v>
      </c>
      <c r="E18" s="2">
        <f t="shared" si="0"/>
        <v>39693</v>
      </c>
      <c r="F18" s="2">
        <f t="shared" si="0"/>
        <v>47815</v>
      </c>
      <c r="G18" s="2">
        <f t="shared" si="0"/>
        <v>43492</v>
      </c>
      <c r="H18" s="2">
        <f t="shared" si="0"/>
        <v>50959</v>
      </c>
      <c r="I18" s="2">
        <f t="shared" si="0"/>
        <v>44278</v>
      </c>
      <c r="J18" s="2">
        <f t="shared" si="0"/>
        <v>40793.4</v>
      </c>
      <c r="K18" s="2">
        <f t="shared" si="0"/>
        <v>49911</v>
      </c>
      <c r="L18" s="2">
        <f t="shared" si="0"/>
        <v>42182</v>
      </c>
      <c r="M18" s="2">
        <f t="shared" si="0"/>
        <v>47160</v>
      </c>
      <c r="N18" s="2">
        <f t="shared" si="0"/>
        <v>48077</v>
      </c>
      <c r="O18" s="2">
        <f t="shared" si="1"/>
        <v>37516</v>
      </c>
      <c r="P18" s="2">
        <f t="shared" si="1"/>
        <v>51527.999999999993</v>
      </c>
      <c r="Q18" s="2">
        <f t="shared" si="1"/>
        <v>44295.999999999993</v>
      </c>
      <c r="R18" s="2">
        <f t="shared" si="1"/>
        <v>35708</v>
      </c>
      <c r="S18" s="2">
        <f t="shared" si="1"/>
        <v>35385.949999999997</v>
      </c>
      <c r="T18" s="5">
        <f t="shared" si="1"/>
        <v>37064</v>
      </c>
      <c r="U18" s="6">
        <f t="shared" si="1"/>
        <v>35934</v>
      </c>
      <c r="V18" s="5">
        <f t="shared" si="1"/>
        <v>37742</v>
      </c>
      <c r="W18" s="2">
        <f t="shared" si="1"/>
        <v>35595</v>
      </c>
      <c r="X18" s="2">
        <f t="shared" si="1"/>
        <v>37177</v>
      </c>
      <c r="Y18" s="2">
        <f t="shared" si="1"/>
        <v>39436.999999999993</v>
      </c>
      <c r="Z18" s="2">
        <f t="shared" si="1"/>
        <v>39323.999999999993</v>
      </c>
      <c r="AA18" s="2">
        <f t="shared" si="1"/>
        <v>43617.999999999993</v>
      </c>
      <c r="AB18" s="2">
        <f t="shared" si="1"/>
        <v>39210.999999999993</v>
      </c>
      <c r="AC18" s="2">
        <f t="shared" si="1"/>
        <v>38081</v>
      </c>
      <c r="AD18" s="2">
        <f t="shared" si="1"/>
        <v>44634.999999999993</v>
      </c>
      <c r="AE18" s="2">
        <f t="shared" si="1"/>
        <v>48024.999999999993</v>
      </c>
      <c r="AF18" s="2">
        <f t="shared" si="1"/>
        <v>35821</v>
      </c>
      <c r="AG18" s="2">
        <f t="shared" si="1"/>
        <v>41629.199999999997</v>
      </c>
      <c r="AH18" s="2">
        <f t="shared" si="1"/>
        <v>48024.999999999993</v>
      </c>
      <c r="AI18" s="2">
        <f t="shared" si="2"/>
        <v>90423</v>
      </c>
      <c r="AJ18" s="2">
        <f t="shared" si="2"/>
        <v>84915</v>
      </c>
      <c r="AK18" s="2">
        <f t="shared" si="2"/>
        <v>85833</v>
      </c>
      <c r="AL18" s="2">
        <f t="shared" si="2"/>
        <v>82620</v>
      </c>
      <c r="AM18" s="2">
        <f t="shared" si="2"/>
        <v>84915</v>
      </c>
      <c r="AN18" s="2">
        <f t="shared" si="5"/>
        <v>88600.799999999988</v>
      </c>
      <c r="AO18" s="5">
        <f t="shared" si="3"/>
        <v>75516</v>
      </c>
      <c r="AP18" s="2">
        <f t="shared" si="3"/>
        <v>109271.99999999999</v>
      </c>
      <c r="AQ18" s="2">
        <f t="shared" si="3"/>
        <v>109886.79999999999</v>
      </c>
      <c r="AR18" s="2">
        <f t="shared" si="3"/>
        <v>111159.31999999999</v>
      </c>
      <c r="AS18" s="2">
        <f t="shared" si="3"/>
        <v>111159.31999999999</v>
      </c>
      <c r="AT18" s="2">
        <f t="shared" si="3"/>
        <v>103982.39999999999</v>
      </c>
      <c r="AU18" s="2">
        <f t="shared" si="3"/>
        <v>138562</v>
      </c>
      <c r="AV18" s="2">
        <f t="shared" si="3"/>
        <v>127321.59999999999</v>
      </c>
      <c r="AW18" s="2">
        <f t="shared" si="3"/>
        <v>127321.59999999999</v>
      </c>
      <c r="AX18" s="2">
        <f t="shared" si="3"/>
        <v>127321.59999999999</v>
      </c>
      <c r="AY18" s="2">
        <f t="shared" si="3"/>
        <v>147273.59999999998</v>
      </c>
      <c r="AZ18" s="2">
        <f t="shared" si="3"/>
        <v>154440.07999999999</v>
      </c>
      <c r="BA18" s="2">
        <f t="shared" si="3"/>
        <v>143853.91999999998</v>
      </c>
      <c r="BB18" s="2">
        <f t="shared" si="3"/>
        <v>147618.12</v>
      </c>
      <c r="BC18" s="2">
        <f t="shared" si="3"/>
        <v>157050.07999999999</v>
      </c>
      <c r="BD18" s="2">
        <f t="shared" si="3"/>
        <v>154558.39999999999</v>
      </c>
      <c r="BE18" s="2">
        <f t="shared" si="3"/>
        <v>121269.87999999999</v>
      </c>
      <c r="BF18" s="2">
        <f t="shared" si="3"/>
        <v>134444</v>
      </c>
      <c r="BG18" s="2">
        <f t="shared" si="3"/>
        <v>146633.28</v>
      </c>
      <c r="BH18" s="2">
        <f t="shared" si="3"/>
        <v>151464.68</v>
      </c>
      <c r="BI18" s="2">
        <f t="shared" si="3"/>
        <v>151464.68</v>
      </c>
      <c r="BJ18" s="19"/>
      <c r="BN18" s="128"/>
      <c r="BO18" s="91" t="s">
        <v>24</v>
      </c>
      <c r="BP18" s="95">
        <f>(VLOOKUP(BP$16,$BQ$3:$BV$7,3)*2*BP$15*BP$13)/(BP$11*BP$12)</f>
        <v>38023.041794336074</v>
      </c>
      <c r="BQ18" s="95">
        <f t="shared" ref="BQ18:BY18" si="8">(VLOOKUP(BQ$16,$BQ$3:$BV$7,3)*2*BQ$15*BQ$13)/(BQ$11*BQ$12)</f>
        <v>35798.816662372476</v>
      </c>
      <c r="BR18" s="95">
        <f t="shared" si="8"/>
        <v>31656.084432335119</v>
      </c>
      <c r="BS18" s="95">
        <f t="shared" si="8"/>
        <v>31529.860101288665</v>
      </c>
      <c r="BT18" s="95">
        <f t="shared" si="8"/>
        <v>38042.320871972581</v>
      </c>
      <c r="BU18" s="95">
        <f t="shared" si="8"/>
        <v>44359.625208770383</v>
      </c>
      <c r="BV18" s="95">
        <f t="shared" si="8"/>
        <v>47797.126054404602</v>
      </c>
      <c r="BW18" s="95">
        <f t="shared" si="8"/>
        <v>44941.115615181123</v>
      </c>
      <c r="BX18" s="95">
        <f t="shared" si="8"/>
        <v>47212.066920078447</v>
      </c>
      <c r="BY18" s="95">
        <f t="shared" si="8"/>
        <v>48277.95779745411</v>
      </c>
      <c r="BZ18" s="131"/>
    </row>
    <row r="19" spans="1:78" x14ac:dyDescent="0.25">
      <c r="A19" s="100">
        <f t="shared" si="4"/>
        <v>2034</v>
      </c>
      <c r="B19" s="2">
        <f t="shared" si="0"/>
        <v>69677.019</v>
      </c>
      <c r="C19" s="2">
        <f t="shared" si="0"/>
        <v>71508.824999999997</v>
      </c>
      <c r="D19" s="2">
        <f t="shared" si="0"/>
        <v>43632.116999999998</v>
      </c>
      <c r="E19" s="2">
        <f t="shared" si="0"/>
        <v>40632.299999999996</v>
      </c>
      <c r="F19" s="2">
        <f t="shared" si="0"/>
        <v>48946.5</v>
      </c>
      <c r="G19" s="2">
        <f t="shared" si="0"/>
        <v>44521.2</v>
      </c>
      <c r="H19" s="2">
        <f t="shared" si="0"/>
        <v>52164.9</v>
      </c>
      <c r="I19" s="2">
        <f t="shared" si="0"/>
        <v>45325.799999999996</v>
      </c>
      <c r="J19" s="2">
        <f t="shared" si="0"/>
        <v>41758.74</v>
      </c>
      <c r="K19" s="2">
        <f t="shared" si="0"/>
        <v>51092.1</v>
      </c>
      <c r="L19" s="2">
        <f t="shared" si="0"/>
        <v>43180.2</v>
      </c>
      <c r="M19" s="2">
        <f t="shared" si="0"/>
        <v>48276</v>
      </c>
      <c r="N19" s="2">
        <f t="shared" si="0"/>
        <v>49214.7</v>
      </c>
      <c r="O19" s="2">
        <f t="shared" si="1"/>
        <v>37947.599999999999</v>
      </c>
      <c r="P19" s="2">
        <f t="shared" si="1"/>
        <v>52120.800000000003</v>
      </c>
      <c r="Q19" s="2">
        <f t="shared" si="1"/>
        <v>44805.599999999999</v>
      </c>
      <c r="R19" s="2">
        <f t="shared" si="1"/>
        <v>36118.800000000003</v>
      </c>
      <c r="S19" s="2">
        <f t="shared" si="1"/>
        <v>35793.044999999998</v>
      </c>
      <c r="T19" s="5">
        <f t="shared" si="1"/>
        <v>37490.400000000001</v>
      </c>
      <c r="U19" s="6">
        <f t="shared" si="1"/>
        <v>36347.4</v>
      </c>
      <c r="V19" s="5">
        <f t="shared" si="1"/>
        <v>38176.199999999997</v>
      </c>
      <c r="W19" s="2">
        <f t="shared" si="1"/>
        <v>36004.5</v>
      </c>
      <c r="X19" s="2">
        <f t="shared" si="1"/>
        <v>37604.699999999997</v>
      </c>
      <c r="Y19" s="2">
        <f t="shared" si="1"/>
        <v>39890.699999999997</v>
      </c>
      <c r="Z19" s="2">
        <f t="shared" si="1"/>
        <v>39776.400000000001</v>
      </c>
      <c r="AA19" s="2">
        <f t="shared" si="1"/>
        <v>44119.8</v>
      </c>
      <c r="AB19" s="2">
        <f t="shared" si="1"/>
        <v>39662.1</v>
      </c>
      <c r="AC19" s="2">
        <f t="shared" si="1"/>
        <v>38519.1</v>
      </c>
      <c r="AD19" s="2">
        <f t="shared" si="1"/>
        <v>45148.5</v>
      </c>
      <c r="AE19" s="2">
        <f t="shared" si="1"/>
        <v>48577.5</v>
      </c>
      <c r="AF19" s="2">
        <f t="shared" si="1"/>
        <v>36233.1</v>
      </c>
      <c r="AG19" s="2">
        <f t="shared" si="1"/>
        <v>42108.12</v>
      </c>
      <c r="AH19" s="2">
        <f t="shared" si="1"/>
        <v>48577.5</v>
      </c>
      <c r="AI19" s="2">
        <f t="shared" si="2"/>
        <v>93555.3</v>
      </c>
      <c r="AJ19" s="2">
        <f t="shared" si="2"/>
        <v>87856.5</v>
      </c>
      <c r="AK19" s="2">
        <f t="shared" si="2"/>
        <v>88806.3</v>
      </c>
      <c r="AL19" s="2">
        <f t="shared" si="2"/>
        <v>85482</v>
      </c>
      <c r="AM19" s="2">
        <f t="shared" si="2"/>
        <v>87856.5</v>
      </c>
      <c r="AN19" s="2">
        <f t="shared" si="5"/>
        <v>89822.87999999999</v>
      </c>
      <c r="AO19" s="5">
        <f t="shared" si="3"/>
        <v>76557.599999999991</v>
      </c>
      <c r="AP19" s="2">
        <f t="shared" si="3"/>
        <v>110779.2</v>
      </c>
      <c r="AQ19" s="2">
        <f t="shared" si="3"/>
        <v>111402.48</v>
      </c>
      <c r="AR19" s="2">
        <f t="shared" si="3"/>
        <v>112692.552</v>
      </c>
      <c r="AS19" s="2">
        <f t="shared" si="3"/>
        <v>112692.552</v>
      </c>
      <c r="AT19" s="2">
        <f t="shared" si="3"/>
        <v>105416.64</v>
      </c>
      <c r="AU19" s="2">
        <f t="shared" si="3"/>
        <v>140473.19999999998</v>
      </c>
      <c r="AV19" s="2">
        <f t="shared" si="3"/>
        <v>129077.75999999999</v>
      </c>
      <c r="AW19" s="2">
        <f t="shared" si="3"/>
        <v>129077.75999999999</v>
      </c>
      <c r="AX19" s="2">
        <f t="shared" si="3"/>
        <v>129077.75999999999</v>
      </c>
      <c r="AY19" s="2">
        <f t="shared" si="3"/>
        <v>149304.95999999999</v>
      </c>
      <c r="AZ19" s="2">
        <f t="shared" si="3"/>
        <v>156570.288</v>
      </c>
      <c r="BA19" s="2">
        <f t="shared" si="3"/>
        <v>145838.11199999999</v>
      </c>
      <c r="BB19" s="2">
        <f t="shared" si="3"/>
        <v>149654.23199999999</v>
      </c>
      <c r="BC19" s="2">
        <f t="shared" si="3"/>
        <v>159216.288</v>
      </c>
      <c r="BD19" s="2">
        <f t="shared" si="3"/>
        <v>156690.23999999999</v>
      </c>
      <c r="BE19" s="2">
        <f t="shared" si="3"/>
        <v>122942.568</v>
      </c>
      <c r="BF19" s="2">
        <f t="shared" si="3"/>
        <v>136298.4</v>
      </c>
      <c r="BG19" s="2">
        <f t="shared" si="3"/>
        <v>148655.80799999999</v>
      </c>
      <c r="BH19" s="2">
        <f t="shared" si="3"/>
        <v>153553.848</v>
      </c>
      <c r="BI19" s="2">
        <f t="shared" si="3"/>
        <v>153553.848</v>
      </c>
      <c r="BJ19" s="19"/>
      <c r="BN19" s="128"/>
      <c r="BO19" s="91" t="s">
        <v>84</v>
      </c>
      <c r="BP19" s="95">
        <f>(VLOOKUP(BP$16,$BQ$3:$BV$7,4)*2*BP$15*BP$13)/(BP$11*BP$12)</f>
        <v>51407.152505942373</v>
      </c>
      <c r="BQ19" s="95">
        <f t="shared" ref="BQ19:BY19" si="9">(VLOOKUP(BQ$16,$BQ$3:$BV$7,4)*2*BQ$15*BQ$13)/(BQ$11*BQ$12)</f>
        <v>47822.846686375444</v>
      </c>
      <c r="BR19" s="95">
        <f t="shared" si="9"/>
        <v>42288.66240960799</v>
      </c>
      <c r="BS19" s="95">
        <f t="shared" si="9"/>
        <v>42120.042120042111</v>
      </c>
      <c r="BT19" s="95">
        <f t="shared" si="9"/>
        <v>50819.894294619866</v>
      </c>
      <c r="BU19" s="95">
        <f t="shared" si="9"/>
        <v>61800.161615637371</v>
      </c>
      <c r="BV19" s="95">
        <f t="shared" si="9"/>
        <v>64621.714425555016</v>
      </c>
      <c r="BW19" s="95">
        <f t="shared" si="9"/>
        <v>62610.272181833534</v>
      </c>
      <c r="BX19" s="95">
        <f t="shared" si="9"/>
        <v>65774.076136519536</v>
      </c>
      <c r="BY19" s="95">
        <f t="shared" si="9"/>
        <v>67259.035222094186</v>
      </c>
      <c r="BZ19" s="131"/>
    </row>
    <row r="20" spans="1:78" x14ac:dyDescent="0.25">
      <c r="A20" s="100">
        <f t="shared" si="4"/>
        <v>2035</v>
      </c>
      <c r="B20" s="2">
        <f t="shared" si="0"/>
        <v>71287.747999999992</v>
      </c>
      <c r="C20" s="2">
        <f t="shared" si="0"/>
        <v>73161.899999999994</v>
      </c>
      <c r="D20" s="2">
        <f t="shared" si="0"/>
        <v>44640.763999999996</v>
      </c>
      <c r="E20" s="2">
        <f t="shared" si="0"/>
        <v>41571.599999999999</v>
      </c>
      <c r="F20" s="2">
        <f t="shared" si="0"/>
        <v>50077.999999999993</v>
      </c>
      <c r="G20" s="2">
        <f t="shared" si="0"/>
        <v>45550.399999999994</v>
      </c>
      <c r="H20" s="2">
        <f t="shared" si="0"/>
        <v>53370.799999999996</v>
      </c>
      <c r="I20" s="2">
        <f t="shared" si="0"/>
        <v>46373.599999999999</v>
      </c>
      <c r="J20" s="2">
        <f t="shared" si="0"/>
        <v>42724.079999999994</v>
      </c>
      <c r="K20" s="2">
        <f t="shared" si="0"/>
        <v>52273.2</v>
      </c>
      <c r="L20" s="2">
        <f t="shared" si="0"/>
        <v>44178.399999999994</v>
      </c>
      <c r="M20" s="2">
        <f t="shared" si="0"/>
        <v>49391.999999999993</v>
      </c>
      <c r="N20" s="2">
        <f t="shared" si="0"/>
        <v>50352.399999999994</v>
      </c>
      <c r="O20" s="2">
        <f t="shared" si="1"/>
        <v>38379.199999999997</v>
      </c>
      <c r="P20" s="2">
        <f t="shared" si="1"/>
        <v>52713.599999999999</v>
      </c>
      <c r="Q20" s="2">
        <f t="shared" si="1"/>
        <v>45315.199999999997</v>
      </c>
      <c r="R20" s="2">
        <f t="shared" si="1"/>
        <v>36529.599999999999</v>
      </c>
      <c r="S20" s="2">
        <f t="shared" si="1"/>
        <v>36200.14</v>
      </c>
      <c r="T20" s="5">
        <f t="shared" si="1"/>
        <v>37916.799999999996</v>
      </c>
      <c r="U20" s="6">
        <f t="shared" si="1"/>
        <v>36760.799999999996</v>
      </c>
      <c r="V20" s="5">
        <f t="shared" si="1"/>
        <v>38610.399999999994</v>
      </c>
      <c r="W20" s="2">
        <f t="shared" si="1"/>
        <v>36414</v>
      </c>
      <c r="X20" s="2">
        <f t="shared" si="1"/>
        <v>38032.399999999994</v>
      </c>
      <c r="Y20" s="2">
        <f t="shared" si="1"/>
        <v>40344.399999999994</v>
      </c>
      <c r="Z20" s="2">
        <f t="shared" si="1"/>
        <v>40228.799999999996</v>
      </c>
      <c r="AA20" s="2">
        <f t="shared" si="1"/>
        <v>44621.599999999999</v>
      </c>
      <c r="AB20" s="2">
        <f t="shared" si="1"/>
        <v>40113.199999999997</v>
      </c>
      <c r="AC20" s="2">
        <f t="shared" si="1"/>
        <v>38957.199999999997</v>
      </c>
      <c r="AD20" s="2">
        <f t="shared" si="1"/>
        <v>45662</v>
      </c>
      <c r="AE20" s="2">
        <f t="shared" si="1"/>
        <v>49130</v>
      </c>
      <c r="AF20" s="2">
        <f t="shared" si="1"/>
        <v>36645.199999999997</v>
      </c>
      <c r="AG20" s="2">
        <f t="shared" si="1"/>
        <v>42587.039999999994</v>
      </c>
      <c r="AH20" s="2">
        <f t="shared" si="1"/>
        <v>49130</v>
      </c>
      <c r="AI20" s="2">
        <f t="shared" si="2"/>
        <v>96687.6</v>
      </c>
      <c r="AJ20" s="2">
        <f t="shared" si="2"/>
        <v>90798</v>
      </c>
      <c r="AK20" s="2">
        <f t="shared" si="2"/>
        <v>91779.6</v>
      </c>
      <c r="AL20" s="2">
        <f t="shared" si="2"/>
        <v>88344</v>
      </c>
      <c r="AM20" s="2">
        <f t="shared" si="2"/>
        <v>90798</v>
      </c>
      <c r="AN20" s="2">
        <f t="shared" si="5"/>
        <v>91044.959999999992</v>
      </c>
      <c r="AO20" s="5">
        <f t="shared" si="3"/>
        <v>77599.199999999997</v>
      </c>
      <c r="AP20" s="2">
        <f t="shared" si="3"/>
        <v>112286.39999999999</v>
      </c>
      <c r="AQ20" s="2">
        <f t="shared" si="3"/>
        <v>112918.15999999999</v>
      </c>
      <c r="AR20" s="2">
        <f t="shared" si="3"/>
        <v>114225.784</v>
      </c>
      <c r="AS20" s="2">
        <f t="shared" si="3"/>
        <v>114225.784</v>
      </c>
      <c r="AT20" s="2">
        <f t="shared" si="3"/>
        <v>106850.87999999999</v>
      </c>
      <c r="AU20" s="2">
        <f t="shared" si="3"/>
        <v>142384.4</v>
      </c>
      <c r="AV20" s="2">
        <f t="shared" si="3"/>
        <v>130833.92</v>
      </c>
      <c r="AW20" s="2">
        <f t="shared" si="3"/>
        <v>130833.92</v>
      </c>
      <c r="AX20" s="2">
        <f t="shared" si="3"/>
        <v>130833.92</v>
      </c>
      <c r="AY20" s="2">
        <f t="shared" si="3"/>
        <v>151336.32000000001</v>
      </c>
      <c r="AZ20" s="2">
        <f t="shared" si="3"/>
        <v>158700.49599999998</v>
      </c>
      <c r="BA20" s="2">
        <f t="shared" si="3"/>
        <v>147822.304</v>
      </c>
      <c r="BB20" s="2">
        <f t="shared" si="3"/>
        <v>151690.34399999998</v>
      </c>
      <c r="BC20" s="2">
        <f t="shared" si="3"/>
        <v>161382.49599999998</v>
      </c>
      <c r="BD20" s="2">
        <f t="shared" si="3"/>
        <v>158822.07999999999</v>
      </c>
      <c r="BE20" s="2">
        <f t="shared" si="3"/>
        <v>124615.25599999999</v>
      </c>
      <c r="BF20" s="2">
        <f t="shared" si="3"/>
        <v>138152.79999999999</v>
      </c>
      <c r="BG20" s="2">
        <f t="shared" si="3"/>
        <v>150678.33599999998</v>
      </c>
      <c r="BH20" s="2">
        <f t="shared" si="3"/>
        <v>155643.016</v>
      </c>
      <c r="BI20" s="2">
        <f t="shared" si="3"/>
        <v>155643.016</v>
      </c>
      <c r="BJ20" s="19"/>
      <c r="BN20" s="128"/>
      <c r="BO20" s="91" t="s">
        <v>87</v>
      </c>
      <c r="BP20" s="95">
        <f>(VLOOKUP(BP$16,$BQ$3:$BV$7,5)*2*BP$15*BP$13)/(BP$11*BP$12)</f>
        <v>63270.341545775227</v>
      </c>
      <c r="BQ20" s="95">
        <f t="shared" ref="BQ20:BY20" si="10">(VLOOKUP(BQ$16,$BQ$3:$BV$7,5)*2*BQ$15*BQ$13)/(BQ$11*BQ$12)</f>
        <v>57660.689433286971</v>
      </c>
      <c r="BR20" s="95">
        <f t="shared" si="10"/>
        <v>50988.044391013063</v>
      </c>
      <c r="BS20" s="95">
        <f t="shared" si="10"/>
        <v>50784.736499022205</v>
      </c>
      <c r="BT20" s="95">
        <f t="shared" si="10"/>
        <v>61274.272549513094</v>
      </c>
      <c r="BU20" s="95">
        <f t="shared" si="10"/>
        <v>76965.84544769561</v>
      </c>
      <c r="BV20" s="95">
        <f t="shared" si="10"/>
        <v>79534.417754529248</v>
      </c>
      <c r="BW20" s="95">
        <f t="shared" si="10"/>
        <v>77974.756152835631</v>
      </c>
      <c r="BX20" s="95">
        <f t="shared" si="10"/>
        <v>81914.953716033531</v>
      </c>
      <c r="BY20" s="95">
        <f t="shared" si="10"/>
        <v>83764.319939172521</v>
      </c>
      <c r="BZ20" s="131"/>
    </row>
    <row r="21" spans="1:78" x14ac:dyDescent="0.25">
      <c r="A21" s="100">
        <f t="shared" si="4"/>
        <v>2036</v>
      </c>
      <c r="B21" s="2">
        <f t="shared" si="0"/>
        <v>72898.476999999999</v>
      </c>
      <c r="C21" s="2">
        <f t="shared" si="0"/>
        <v>74814.975000000006</v>
      </c>
      <c r="D21" s="2">
        <f t="shared" si="0"/>
        <v>45649.411</v>
      </c>
      <c r="E21" s="2">
        <f t="shared" si="0"/>
        <v>42510.9</v>
      </c>
      <c r="F21" s="2">
        <f t="shared" si="0"/>
        <v>51209.5</v>
      </c>
      <c r="G21" s="2">
        <f t="shared" si="0"/>
        <v>46579.6</v>
      </c>
      <c r="H21" s="2">
        <f t="shared" si="0"/>
        <v>54576.700000000004</v>
      </c>
      <c r="I21" s="2">
        <f t="shared" si="0"/>
        <v>47421.4</v>
      </c>
      <c r="J21" s="2">
        <f t="shared" si="0"/>
        <v>43689.42</v>
      </c>
      <c r="K21" s="2">
        <f t="shared" si="0"/>
        <v>53454.3</v>
      </c>
      <c r="L21" s="2">
        <f t="shared" si="0"/>
        <v>45176.6</v>
      </c>
      <c r="M21" s="2">
        <f t="shared" si="0"/>
        <v>50508</v>
      </c>
      <c r="N21" s="2">
        <f t="shared" si="0"/>
        <v>51490.1</v>
      </c>
      <c r="O21" s="2">
        <f t="shared" si="1"/>
        <v>38810.800000000003</v>
      </c>
      <c r="P21" s="2">
        <f t="shared" si="1"/>
        <v>53306.400000000001</v>
      </c>
      <c r="Q21" s="2">
        <f t="shared" si="1"/>
        <v>45824.800000000003</v>
      </c>
      <c r="R21" s="2">
        <f t="shared" si="1"/>
        <v>36940.400000000001</v>
      </c>
      <c r="S21" s="2">
        <f t="shared" si="1"/>
        <v>36607.235000000001</v>
      </c>
      <c r="T21" s="5">
        <f t="shared" si="1"/>
        <v>38343.200000000004</v>
      </c>
      <c r="U21" s="6">
        <f t="shared" si="1"/>
        <v>37174.200000000004</v>
      </c>
      <c r="V21" s="5">
        <f t="shared" si="1"/>
        <v>39044.6</v>
      </c>
      <c r="W21" s="2">
        <f t="shared" si="1"/>
        <v>36823.5</v>
      </c>
      <c r="X21" s="2">
        <f t="shared" si="1"/>
        <v>38460.1</v>
      </c>
      <c r="Y21" s="2">
        <f t="shared" si="1"/>
        <v>40798.1</v>
      </c>
      <c r="Z21" s="2">
        <f t="shared" si="1"/>
        <v>40681.200000000004</v>
      </c>
      <c r="AA21" s="2">
        <f t="shared" si="1"/>
        <v>45123.4</v>
      </c>
      <c r="AB21" s="2">
        <f t="shared" si="1"/>
        <v>40564.300000000003</v>
      </c>
      <c r="AC21" s="2">
        <f t="shared" si="1"/>
        <v>39395.300000000003</v>
      </c>
      <c r="AD21" s="2">
        <f t="shared" ref="AA21:AH53" si="11">(($A21-$A$8)*$BM$4+1)*AD$8</f>
        <v>46175.5</v>
      </c>
      <c r="AE21" s="2">
        <f t="shared" si="11"/>
        <v>49682.5</v>
      </c>
      <c r="AF21" s="2">
        <f t="shared" si="11"/>
        <v>37057.300000000003</v>
      </c>
      <c r="AG21" s="2">
        <f t="shared" si="11"/>
        <v>43065.96</v>
      </c>
      <c r="AH21" s="2">
        <f t="shared" si="11"/>
        <v>49682.5</v>
      </c>
      <c r="AI21" s="2">
        <f t="shared" si="2"/>
        <v>99819.900000000009</v>
      </c>
      <c r="AJ21" s="2">
        <f t="shared" si="2"/>
        <v>93739.5</v>
      </c>
      <c r="AK21" s="2">
        <f t="shared" si="2"/>
        <v>94752.900000000009</v>
      </c>
      <c r="AL21" s="2">
        <f t="shared" si="2"/>
        <v>91206</v>
      </c>
      <c r="AM21" s="2">
        <f t="shared" si="2"/>
        <v>93739.5</v>
      </c>
      <c r="AN21" s="2">
        <f t="shared" si="5"/>
        <v>92267.04</v>
      </c>
      <c r="AO21" s="5">
        <f t="shared" si="3"/>
        <v>78640.800000000003</v>
      </c>
      <c r="AP21" s="2">
        <f t="shared" si="3"/>
        <v>113793.59999999999</v>
      </c>
      <c r="AQ21" s="2">
        <f t="shared" si="3"/>
        <v>114433.84</v>
      </c>
      <c r="AR21" s="2">
        <f t="shared" ref="AR21:BG43" si="12">(($A21-$A$8)*$BM$6+1)*AR$8</f>
        <v>115759.016</v>
      </c>
      <c r="AS21" s="2">
        <f t="shared" si="12"/>
        <v>115759.016</v>
      </c>
      <c r="AT21" s="2">
        <f t="shared" si="12"/>
        <v>108285.12</v>
      </c>
      <c r="AU21" s="2">
        <f t="shared" si="12"/>
        <v>144295.6</v>
      </c>
      <c r="AV21" s="2">
        <f t="shared" si="12"/>
        <v>132590.07999999999</v>
      </c>
      <c r="AW21" s="2">
        <f t="shared" si="12"/>
        <v>132590.07999999999</v>
      </c>
      <c r="AX21" s="2">
        <f t="shared" si="12"/>
        <v>132590.07999999999</v>
      </c>
      <c r="AY21" s="2">
        <f t="shared" si="12"/>
        <v>153367.67999999999</v>
      </c>
      <c r="AZ21" s="2">
        <f t="shared" si="12"/>
        <v>160830.704</v>
      </c>
      <c r="BA21" s="2">
        <f t="shared" si="12"/>
        <v>149806.49599999998</v>
      </c>
      <c r="BB21" s="2">
        <f t="shared" si="12"/>
        <v>153726.45600000001</v>
      </c>
      <c r="BC21" s="2">
        <f t="shared" si="12"/>
        <v>163548.704</v>
      </c>
      <c r="BD21" s="2">
        <f t="shared" si="12"/>
        <v>160953.91999999998</v>
      </c>
      <c r="BE21" s="2">
        <f t="shared" si="12"/>
        <v>126287.944</v>
      </c>
      <c r="BF21" s="2">
        <f t="shared" si="12"/>
        <v>140007.19999999998</v>
      </c>
      <c r="BG21" s="2">
        <f t="shared" si="12"/>
        <v>152700.864</v>
      </c>
      <c r="BH21" s="2">
        <f t="shared" ref="BE21:BI58" si="13">(($A21-$A$8)*$BM$6+1)*BH$8</f>
        <v>157732.18400000001</v>
      </c>
      <c r="BI21" s="2">
        <f t="shared" si="13"/>
        <v>157732.18400000001</v>
      </c>
      <c r="BJ21" s="19"/>
      <c r="BN21" s="129"/>
      <c r="BO21" s="91" t="s">
        <v>92</v>
      </c>
      <c r="BP21" s="95">
        <f>(VLOOKUP(BP$16,$BQ$3:$BV$7,6)*2*BP$15*BP$13)/(BP$11*BP$12)</f>
        <v>73004.240245125256</v>
      </c>
      <c r="BQ21" s="95">
        <f t="shared" ref="BQ21:BY21" si="14">(VLOOKUP(BQ$16,$BQ$3:$BV$7,6)*2*BQ$15*BQ$13)/(BQ$11*BQ$12)</f>
        <v>65585.618312743478</v>
      </c>
      <c r="BR21" s="95">
        <f t="shared" si="14"/>
        <v>57995.87987603381</v>
      </c>
      <c r="BS21" s="95">
        <f t="shared" si="14"/>
        <v>57764.629193200606</v>
      </c>
      <c r="BT21" s="95">
        <f t="shared" si="14"/>
        <v>69695.855032621534</v>
      </c>
      <c r="BU21" s="95">
        <f t="shared" si="14"/>
        <v>89098.392513342231</v>
      </c>
      <c r="BV21" s="95">
        <f t="shared" si="14"/>
        <v>91770.48202445684</v>
      </c>
      <c r="BW21" s="95">
        <f t="shared" si="14"/>
        <v>90266.343329637326</v>
      </c>
      <c r="BX21" s="95">
        <f t="shared" si="14"/>
        <v>94827.655779644731</v>
      </c>
      <c r="BY21" s="95">
        <f t="shared" si="14"/>
        <v>96968.547712835192</v>
      </c>
      <c r="BZ21" s="131"/>
    </row>
    <row r="22" spans="1:78" x14ac:dyDescent="0.25">
      <c r="A22" s="100">
        <f t="shared" si="4"/>
        <v>2037</v>
      </c>
      <c r="B22" s="2">
        <f t="shared" si="0"/>
        <v>74509.205999999991</v>
      </c>
      <c r="C22" s="2">
        <f t="shared" si="0"/>
        <v>76468.05</v>
      </c>
      <c r="D22" s="2">
        <f t="shared" si="0"/>
        <v>46658.057999999997</v>
      </c>
      <c r="E22" s="2">
        <f t="shared" si="0"/>
        <v>43450.2</v>
      </c>
      <c r="F22" s="2">
        <f t="shared" si="0"/>
        <v>52341</v>
      </c>
      <c r="G22" s="2">
        <f t="shared" si="0"/>
        <v>47608.799999999996</v>
      </c>
      <c r="H22" s="2">
        <f t="shared" si="0"/>
        <v>55782.6</v>
      </c>
      <c r="I22" s="2">
        <f t="shared" si="0"/>
        <v>48469.2</v>
      </c>
      <c r="J22" s="2">
        <f t="shared" si="0"/>
        <v>44654.759999999995</v>
      </c>
      <c r="K22" s="2">
        <f t="shared" si="0"/>
        <v>54635.399999999994</v>
      </c>
      <c r="L22" s="2">
        <f t="shared" si="0"/>
        <v>46174.799999999996</v>
      </c>
      <c r="M22" s="2">
        <f t="shared" si="0"/>
        <v>51624</v>
      </c>
      <c r="N22" s="2">
        <f t="shared" si="0"/>
        <v>52627.799999999996</v>
      </c>
      <c r="O22" s="2">
        <f t="shared" ref="O22:Z43" si="15">(($A22-$A$8)*$BM$4+1)*O$8</f>
        <v>39242.400000000001</v>
      </c>
      <c r="P22" s="2">
        <f t="shared" si="15"/>
        <v>53899.199999999997</v>
      </c>
      <c r="Q22" s="2">
        <f t="shared" si="15"/>
        <v>46334.399999999994</v>
      </c>
      <c r="R22" s="2">
        <f t="shared" si="15"/>
        <v>37351.199999999997</v>
      </c>
      <c r="S22" s="2">
        <f t="shared" si="15"/>
        <v>37014.33</v>
      </c>
      <c r="T22" s="5">
        <f t="shared" si="15"/>
        <v>38769.599999999999</v>
      </c>
      <c r="U22" s="6">
        <f t="shared" si="15"/>
        <v>37587.599999999999</v>
      </c>
      <c r="V22" s="5">
        <f t="shared" si="15"/>
        <v>39478.799999999996</v>
      </c>
      <c r="W22" s="2">
        <f t="shared" si="15"/>
        <v>37233</v>
      </c>
      <c r="X22" s="2">
        <f t="shared" si="15"/>
        <v>38887.799999999996</v>
      </c>
      <c r="Y22" s="2">
        <f t="shared" si="15"/>
        <v>41251.799999999996</v>
      </c>
      <c r="Z22" s="2">
        <f t="shared" si="15"/>
        <v>41133.599999999999</v>
      </c>
      <c r="AA22" s="2">
        <f t="shared" si="11"/>
        <v>45625.2</v>
      </c>
      <c r="AB22" s="2">
        <f t="shared" si="11"/>
        <v>41015.4</v>
      </c>
      <c r="AC22" s="2">
        <f t="shared" si="11"/>
        <v>39833.4</v>
      </c>
      <c r="AD22" s="2">
        <f t="shared" si="11"/>
        <v>46689</v>
      </c>
      <c r="AE22" s="2">
        <f t="shared" si="11"/>
        <v>50235</v>
      </c>
      <c r="AF22" s="2">
        <f t="shared" si="11"/>
        <v>37469.4</v>
      </c>
      <c r="AG22" s="2">
        <f t="shared" si="11"/>
        <v>43544.88</v>
      </c>
      <c r="AH22" s="2">
        <f t="shared" si="11"/>
        <v>50235</v>
      </c>
      <c r="AI22" s="2">
        <f t="shared" si="2"/>
        <v>102952.2</v>
      </c>
      <c r="AJ22" s="2">
        <f t="shared" si="2"/>
        <v>96681</v>
      </c>
      <c r="AK22" s="2">
        <f t="shared" si="2"/>
        <v>97726.2</v>
      </c>
      <c r="AL22" s="2">
        <f t="shared" si="2"/>
        <v>94068</v>
      </c>
      <c r="AM22" s="2">
        <f t="shared" si="2"/>
        <v>96681</v>
      </c>
      <c r="AN22" s="2">
        <f t="shared" si="5"/>
        <v>93489.12</v>
      </c>
      <c r="AO22" s="5">
        <f t="shared" si="5"/>
        <v>79682.399999999994</v>
      </c>
      <c r="AP22" s="2">
        <f t="shared" si="5"/>
        <v>115300.8</v>
      </c>
      <c r="AQ22" s="2">
        <f t="shared" si="5"/>
        <v>115949.52</v>
      </c>
      <c r="AR22" s="2">
        <f t="shared" si="5"/>
        <v>117292.24799999999</v>
      </c>
      <c r="AS22" s="2">
        <f t="shared" si="5"/>
        <v>117292.24799999999</v>
      </c>
      <c r="AT22" s="2">
        <f t="shared" si="12"/>
        <v>109719.36</v>
      </c>
      <c r="AU22" s="2">
        <f t="shared" si="12"/>
        <v>146206.79999999999</v>
      </c>
      <c r="AV22" s="2">
        <f t="shared" si="12"/>
        <v>134346.23999999999</v>
      </c>
      <c r="AW22" s="2">
        <f t="shared" si="12"/>
        <v>134346.23999999999</v>
      </c>
      <c r="AX22" s="2">
        <f t="shared" si="12"/>
        <v>134346.23999999999</v>
      </c>
      <c r="AY22" s="2">
        <f t="shared" si="12"/>
        <v>155399.04000000001</v>
      </c>
      <c r="AZ22" s="2">
        <f t="shared" si="12"/>
        <v>162960.91200000001</v>
      </c>
      <c r="BA22" s="2">
        <f t="shared" si="12"/>
        <v>151790.68799999999</v>
      </c>
      <c r="BB22" s="2">
        <f t="shared" si="12"/>
        <v>155762.568</v>
      </c>
      <c r="BC22" s="2">
        <f t="shared" si="12"/>
        <v>165714.91200000001</v>
      </c>
      <c r="BD22" s="2">
        <f t="shared" si="12"/>
        <v>163085.76000000001</v>
      </c>
      <c r="BE22" s="2">
        <f t="shared" si="13"/>
        <v>127960.632</v>
      </c>
      <c r="BF22" s="2">
        <f t="shared" si="13"/>
        <v>141861.6</v>
      </c>
      <c r="BG22" s="2">
        <f t="shared" si="13"/>
        <v>154723.39199999999</v>
      </c>
      <c r="BH22" s="2">
        <f t="shared" si="13"/>
        <v>159821.35199999998</v>
      </c>
      <c r="BI22" s="2">
        <f t="shared" si="13"/>
        <v>159821.35199999998</v>
      </c>
      <c r="BJ22" s="19"/>
      <c r="BN22" s="133" t="s">
        <v>123</v>
      </c>
      <c r="BO22" s="94" t="s">
        <v>121</v>
      </c>
      <c r="BP22" s="90">
        <f>(VLOOKUP(BP$16,$BQ$3:$BV$7,2)*3*BP$15*BP$13)/(BP$11*BP$12)</f>
        <v>35133.29061796653</v>
      </c>
      <c r="BQ22" s="90">
        <f t="shared" ref="BQ22:BY22" si="16">(VLOOKUP(BQ$16,$BQ$3:$BV$7,2)*3*BQ$15*BQ$13)/(BQ$11*BQ$12)</f>
        <v>33612.629385281027</v>
      </c>
      <c r="BR22" s="90">
        <f t="shared" si="16"/>
        <v>29722.888436467329</v>
      </c>
      <c r="BS22" s="90">
        <f t="shared" si="16"/>
        <v>29604.372461515311</v>
      </c>
      <c r="BT22" s="90">
        <f t="shared" si="16"/>
        <v>35719.125704218539</v>
      </c>
      <c r="BU22" s="90">
        <f t="shared" si="16"/>
        <v>40378.63320285509</v>
      </c>
      <c r="BV22" s="90">
        <f t="shared" si="16"/>
        <v>44164.544474269853</v>
      </c>
      <c r="BW22" s="90">
        <f t="shared" si="16"/>
        <v>40907.938572793078</v>
      </c>
      <c r="BX22" s="90">
        <f t="shared" si="16"/>
        <v>42975.086555456015</v>
      </c>
      <c r="BY22" s="90">
        <f t="shared" si="16"/>
        <v>43945.320559221051</v>
      </c>
      <c r="BZ22" s="131"/>
    </row>
    <row r="23" spans="1:78" x14ac:dyDescent="0.25">
      <c r="A23" s="100">
        <f t="shared" si="4"/>
        <v>2038</v>
      </c>
      <c r="B23" s="2">
        <f t="shared" si="0"/>
        <v>76119.934999999998</v>
      </c>
      <c r="C23" s="2">
        <f t="shared" si="0"/>
        <v>78121.124999999985</v>
      </c>
      <c r="D23" s="2">
        <f t="shared" si="0"/>
        <v>47666.704999999994</v>
      </c>
      <c r="E23" s="2">
        <f t="shared" si="0"/>
        <v>44389.499999999993</v>
      </c>
      <c r="F23" s="2">
        <f t="shared" si="0"/>
        <v>53472.499999999993</v>
      </c>
      <c r="G23" s="2">
        <f t="shared" si="0"/>
        <v>48637.999999999993</v>
      </c>
      <c r="H23" s="2">
        <f t="shared" si="0"/>
        <v>56988.499999999993</v>
      </c>
      <c r="I23" s="2">
        <f t="shared" si="0"/>
        <v>49516.999999999993</v>
      </c>
      <c r="J23" s="2">
        <f t="shared" si="0"/>
        <v>45620.1</v>
      </c>
      <c r="K23" s="2">
        <f t="shared" si="0"/>
        <v>55816.499999999993</v>
      </c>
      <c r="L23" s="2">
        <f t="shared" si="0"/>
        <v>47172.999999999993</v>
      </c>
      <c r="M23" s="2">
        <f t="shared" si="0"/>
        <v>52739.999999999993</v>
      </c>
      <c r="N23" s="2">
        <f t="shared" si="0"/>
        <v>53765.499999999993</v>
      </c>
      <c r="O23" s="2">
        <f t="shared" si="15"/>
        <v>39674</v>
      </c>
      <c r="P23" s="2">
        <f t="shared" si="15"/>
        <v>54492</v>
      </c>
      <c r="Q23" s="2">
        <f t="shared" si="15"/>
        <v>46844</v>
      </c>
      <c r="R23" s="2">
        <f t="shared" si="15"/>
        <v>37762</v>
      </c>
      <c r="S23" s="2">
        <f t="shared" si="15"/>
        <v>37421.425000000003</v>
      </c>
      <c r="T23" s="5">
        <f t="shared" si="15"/>
        <v>39196</v>
      </c>
      <c r="U23" s="6">
        <f t="shared" si="15"/>
        <v>38001</v>
      </c>
      <c r="V23" s="5">
        <f t="shared" si="15"/>
        <v>39913</v>
      </c>
      <c r="W23" s="2">
        <f t="shared" si="15"/>
        <v>37642.5</v>
      </c>
      <c r="X23" s="2">
        <f t="shared" si="15"/>
        <v>39315.5</v>
      </c>
      <c r="Y23" s="2">
        <f t="shared" si="15"/>
        <v>41705.5</v>
      </c>
      <c r="Z23" s="2">
        <f t="shared" si="15"/>
        <v>41586</v>
      </c>
      <c r="AA23" s="2">
        <f t="shared" si="11"/>
        <v>46127</v>
      </c>
      <c r="AB23" s="2">
        <f t="shared" si="11"/>
        <v>41466.5</v>
      </c>
      <c r="AC23" s="2">
        <f t="shared" si="11"/>
        <v>40271.5</v>
      </c>
      <c r="AD23" s="2">
        <f t="shared" si="11"/>
        <v>47202.5</v>
      </c>
      <c r="AE23" s="2">
        <f t="shared" si="11"/>
        <v>50787.5</v>
      </c>
      <c r="AF23" s="2">
        <f t="shared" si="11"/>
        <v>37881.5</v>
      </c>
      <c r="AG23" s="2">
        <f t="shared" si="11"/>
        <v>44023.8</v>
      </c>
      <c r="AH23" s="2">
        <f t="shared" si="11"/>
        <v>50787.5</v>
      </c>
      <c r="AI23" s="2">
        <f t="shared" si="2"/>
        <v>106084.5</v>
      </c>
      <c r="AJ23" s="2">
        <f t="shared" si="2"/>
        <v>99622.5</v>
      </c>
      <c r="AK23" s="2">
        <f t="shared" si="2"/>
        <v>100699.5</v>
      </c>
      <c r="AL23" s="2">
        <f t="shared" si="2"/>
        <v>96930</v>
      </c>
      <c r="AM23" s="2">
        <f t="shared" si="2"/>
        <v>99622.5</v>
      </c>
      <c r="AN23" s="2">
        <f t="shared" si="5"/>
        <v>94711.2</v>
      </c>
      <c r="AO23" s="5">
        <f t="shared" si="5"/>
        <v>80724</v>
      </c>
      <c r="AP23" s="2">
        <f t="shared" si="5"/>
        <v>116808</v>
      </c>
      <c r="AQ23" s="2">
        <f t="shared" si="5"/>
        <v>117465.2</v>
      </c>
      <c r="AR23" s="2">
        <f t="shared" si="5"/>
        <v>118825.48</v>
      </c>
      <c r="AS23" s="2">
        <f t="shared" si="5"/>
        <v>118825.48</v>
      </c>
      <c r="AT23" s="2">
        <f t="shared" si="12"/>
        <v>111153.60000000001</v>
      </c>
      <c r="AU23" s="2">
        <f t="shared" si="12"/>
        <v>148118</v>
      </c>
      <c r="AV23" s="2">
        <f t="shared" si="12"/>
        <v>136102.39999999999</v>
      </c>
      <c r="AW23" s="2">
        <f t="shared" si="12"/>
        <v>136102.39999999999</v>
      </c>
      <c r="AX23" s="2">
        <f t="shared" si="12"/>
        <v>136102.39999999999</v>
      </c>
      <c r="AY23" s="2">
        <f t="shared" si="12"/>
        <v>157430.39999999999</v>
      </c>
      <c r="AZ23" s="2">
        <f t="shared" si="12"/>
        <v>165091.12</v>
      </c>
      <c r="BA23" s="2">
        <f t="shared" si="12"/>
        <v>153774.88</v>
      </c>
      <c r="BB23" s="2">
        <f t="shared" si="12"/>
        <v>157798.68</v>
      </c>
      <c r="BC23" s="2">
        <f t="shared" si="12"/>
        <v>167881.12</v>
      </c>
      <c r="BD23" s="2">
        <f t="shared" si="12"/>
        <v>165217.60000000001</v>
      </c>
      <c r="BE23" s="2">
        <f t="shared" si="13"/>
        <v>129633.31999999999</v>
      </c>
      <c r="BF23" s="2">
        <f t="shared" si="13"/>
        <v>143716</v>
      </c>
      <c r="BG23" s="2">
        <f t="shared" si="13"/>
        <v>156745.92000000001</v>
      </c>
      <c r="BH23" s="2">
        <f t="shared" si="13"/>
        <v>161910.51999999999</v>
      </c>
      <c r="BI23" s="2">
        <f t="shared" si="13"/>
        <v>161910.51999999999</v>
      </c>
      <c r="BJ23" s="19"/>
      <c r="BN23" s="133"/>
      <c r="BO23" s="94" t="s">
        <v>24</v>
      </c>
      <c r="BP23" s="90">
        <f>(VLOOKUP(BP$16,$BQ$3:$BV$7,3)*3*BP$15*BP$13)/(BP$11*BP$12)</f>
        <v>57034.562691504099</v>
      </c>
      <c r="BQ23" s="90">
        <f t="shared" ref="BQ23:BY23" si="17">(VLOOKUP(BQ$16,$BQ$3:$BV$7,3)*3*BQ$15*BQ$13)/(BQ$11*BQ$12)</f>
        <v>53698.22499355871</v>
      </c>
      <c r="BR23" s="90">
        <f t="shared" si="17"/>
        <v>47484.126648502694</v>
      </c>
      <c r="BS23" s="90">
        <f t="shared" si="17"/>
        <v>47294.790151932997</v>
      </c>
      <c r="BT23" s="90">
        <f t="shared" si="17"/>
        <v>57063.481307958871</v>
      </c>
      <c r="BU23" s="90">
        <f t="shared" si="17"/>
        <v>66539.437813155571</v>
      </c>
      <c r="BV23" s="90">
        <f t="shared" si="17"/>
        <v>71695.689081606906</v>
      </c>
      <c r="BW23" s="90">
        <f t="shared" si="17"/>
        <v>67411.673422771695</v>
      </c>
      <c r="BX23" s="90">
        <f t="shared" si="17"/>
        <v>70818.100380117656</v>
      </c>
      <c r="BY23" s="90">
        <f t="shared" si="17"/>
        <v>72416.936696181161</v>
      </c>
      <c r="BZ23" s="131"/>
    </row>
    <row r="24" spans="1:78" x14ac:dyDescent="0.25">
      <c r="A24" s="100">
        <f t="shared" si="4"/>
        <v>2039</v>
      </c>
      <c r="B24" s="2">
        <f t="shared" si="0"/>
        <v>77730.664000000004</v>
      </c>
      <c r="C24" s="2">
        <f t="shared" si="0"/>
        <v>79774.2</v>
      </c>
      <c r="D24" s="2">
        <f t="shared" si="0"/>
        <v>48675.351999999999</v>
      </c>
      <c r="E24" s="2">
        <f t="shared" si="0"/>
        <v>45328.800000000003</v>
      </c>
      <c r="F24" s="2">
        <f t="shared" si="0"/>
        <v>54604</v>
      </c>
      <c r="G24" s="2">
        <f t="shared" si="0"/>
        <v>49667.199999999997</v>
      </c>
      <c r="H24" s="2">
        <f t="shared" si="0"/>
        <v>58194.400000000001</v>
      </c>
      <c r="I24" s="2">
        <f t="shared" si="0"/>
        <v>50564.800000000003</v>
      </c>
      <c r="J24" s="2">
        <f t="shared" si="0"/>
        <v>46585.440000000002</v>
      </c>
      <c r="K24" s="2">
        <f t="shared" si="0"/>
        <v>56997.599999999999</v>
      </c>
      <c r="L24" s="2">
        <f t="shared" si="0"/>
        <v>48171.199999999997</v>
      </c>
      <c r="M24" s="2">
        <f t="shared" si="0"/>
        <v>53856</v>
      </c>
      <c r="N24" s="2">
        <f t="shared" si="0"/>
        <v>54903.199999999997</v>
      </c>
      <c r="O24" s="2">
        <f t="shared" si="15"/>
        <v>40105.599999999999</v>
      </c>
      <c r="P24" s="2">
        <f t="shared" si="15"/>
        <v>55084.799999999996</v>
      </c>
      <c r="Q24" s="2">
        <f t="shared" si="15"/>
        <v>47353.599999999999</v>
      </c>
      <c r="R24" s="2">
        <f t="shared" si="15"/>
        <v>38172.799999999996</v>
      </c>
      <c r="S24" s="2">
        <f t="shared" si="15"/>
        <v>37828.519999999997</v>
      </c>
      <c r="T24" s="5">
        <f t="shared" si="15"/>
        <v>39622.400000000001</v>
      </c>
      <c r="U24" s="6">
        <f t="shared" si="15"/>
        <v>38414.400000000001</v>
      </c>
      <c r="V24" s="5">
        <f t="shared" si="15"/>
        <v>40347.199999999997</v>
      </c>
      <c r="W24" s="2">
        <f t="shared" si="15"/>
        <v>38052</v>
      </c>
      <c r="X24" s="2">
        <f t="shared" si="15"/>
        <v>39743.199999999997</v>
      </c>
      <c r="Y24" s="2">
        <f t="shared" si="15"/>
        <v>42159.199999999997</v>
      </c>
      <c r="Z24" s="2">
        <f t="shared" si="15"/>
        <v>42038.400000000001</v>
      </c>
      <c r="AA24" s="2">
        <f t="shared" si="11"/>
        <v>46628.799999999996</v>
      </c>
      <c r="AB24" s="2">
        <f t="shared" si="11"/>
        <v>41917.599999999999</v>
      </c>
      <c r="AC24" s="2">
        <f t="shared" si="11"/>
        <v>40709.599999999999</v>
      </c>
      <c r="AD24" s="2">
        <f t="shared" si="11"/>
        <v>47716</v>
      </c>
      <c r="AE24" s="2">
        <f t="shared" si="11"/>
        <v>51340</v>
      </c>
      <c r="AF24" s="2">
        <f t="shared" si="11"/>
        <v>38293.599999999999</v>
      </c>
      <c r="AG24" s="2">
        <f t="shared" si="11"/>
        <v>44502.720000000001</v>
      </c>
      <c r="AH24" s="2">
        <f t="shared" si="11"/>
        <v>51340</v>
      </c>
      <c r="AI24" s="2">
        <f t="shared" si="2"/>
        <v>109216.79999999999</v>
      </c>
      <c r="AJ24" s="2">
        <f t="shared" si="2"/>
        <v>102563.99999999999</v>
      </c>
      <c r="AK24" s="2">
        <f t="shared" si="2"/>
        <v>103672.79999999999</v>
      </c>
      <c r="AL24" s="2">
        <f t="shared" si="2"/>
        <v>99791.999999999985</v>
      </c>
      <c r="AM24" s="2">
        <f t="shared" si="2"/>
        <v>102563.99999999999</v>
      </c>
      <c r="AN24" s="2">
        <f t="shared" si="5"/>
        <v>95933.28</v>
      </c>
      <c r="AO24" s="5">
        <f t="shared" si="5"/>
        <v>81765.600000000006</v>
      </c>
      <c r="AP24" s="2">
        <f t="shared" si="5"/>
        <v>118315.2</v>
      </c>
      <c r="AQ24" s="2">
        <f t="shared" si="5"/>
        <v>118980.88</v>
      </c>
      <c r="AR24" s="2">
        <f t="shared" si="5"/>
        <v>120358.712</v>
      </c>
      <c r="AS24" s="2">
        <f t="shared" si="5"/>
        <v>120358.712</v>
      </c>
      <c r="AT24" s="2">
        <f t="shared" si="12"/>
        <v>112587.84</v>
      </c>
      <c r="AU24" s="2">
        <f t="shared" si="12"/>
        <v>150029.20000000001</v>
      </c>
      <c r="AV24" s="2">
        <f t="shared" si="12"/>
        <v>137858.56</v>
      </c>
      <c r="AW24" s="2">
        <f t="shared" si="12"/>
        <v>137858.56</v>
      </c>
      <c r="AX24" s="2">
        <f t="shared" si="12"/>
        <v>137858.56</v>
      </c>
      <c r="AY24" s="2">
        <f t="shared" si="12"/>
        <v>159461.76000000001</v>
      </c>
      <c r="AZ24" s="2">
        <f t="shared" si="12"/>
        <v>167221.32800000001</v>
      </c>
      <c r="BA24" s="2">
        <f t="shared" si="12"/>
        <v>155759.07200000001</v>
      </c>
      <c r="BB24" s="2">
        <f t="shared" si="12"/>
        <v>159834.79199999999</v>
      </c>
      <c r="BC24" s="2">
        <f t="shared" si="12"/>
        <v>170047.32800000001</v>
      </c>
      <c r="BD24" s="2">
        <f t="shared" si="12"/>
        <v>167349.44</v>
      </c>
      <c r="BE24" s="2">
        <f t="shared" si="13"/>
        <v>131306.008</v>
      </c>
      <c r="BF24" s="2">
        <f t="shared" si="13"/>
        <v>145570.4</v>
      </c>
      <c r="BG24" s="2">
        <f t="shared" si="13"/>
        <v>158768.448</v>
      </c>
      <c r="BH24" s="2">
        <f t="shared" si="13"/>
        <v>163999.68799999999</v>
      </c>
      <c r="BI24" s="2">
        <f t="shared" si="13"/>
        <v>163999.68799999999</v>
      </c>
      <c r="BJ24" s="19"/>
      <c r="BN24" s="133"/>
      <c r="BO24" s="94" t="s">
        <v>84</v>
      </c>
      <c r="BP24" s="90">
        <f>(VLOOKUP(BP$16,$BQ$3:$BV$7,4)*3*BP$15*BP$13)/(BP$11*BP$12)</f>
        <v>77110.728758913552</v>
      </c>
      <c r="BQ24" s="90">
        <f t="shared" ref="BQ24:BY24" si="18">(VLOOKUP(BQ$16,$BQ$3:$BV$7,4)*3*BQ$15*BQ$13)/(BQ$11*BQ$12)</f>
        <v>71734.270029563166</v>
      </c>
      <c r="BR24" s="90">
        <f t="shared" si="18"/>
        <v>63432.993614411986</v>
      </c>
      <c r="BS24" s="90">
        <f t="shared" si="18"/>
        <v>63180.063180063167</v>
      </c>
      <c r="BT24" s="90">
        <f t="shared" si="18"/>
        <v>76229.841441929791</v>
      </c>
      <c r="BU24" s="90">
        <f t="shared" si="18"/>
        <v>92700.242423456031</v>
      </c>
      <c r="BV24" s="90">
        <f t="shared" si="18"/>
        <v>96932.571638332549</v>
      </c>
      <c r="BW24" s="90">
        <f t="shared" si="18"/>
        <v>93915.408272750297</v>
      </c>
      <c r="BX24" s="90">
        <f t="shared" si="18"/>
        <v>98661.114204779311</v>
      </c>
      <c r="BY24" s="90">
        <f t="shared" si="18"/>
        <v>100888.55283314128</v>
      </c>
      <c r="BZ24" s="131"/>
    </row>
    <row r="25" spans="1:78" x14ac:dyDescent="0.25">
      <c r="A25" s="100">
        <f t="shared" si="4"/>
        <v>2040</v>
      </c>
      <c r="B25" s="2">
        <f t="shared" ref="B25:N40" si="19">(($A25-$A$8)*$BM$3+1)*B$8</f>
        <v>79341.393000000011</v>
      </c>
      <c r="C25" s="2">
        <f t="shared" si="19"/>
        <v>81427.275000000009</v>
      </c>
      <c r="D25" s="2">
        <f t="shared" si="19"/>
        <v>49683.999000000003</v>
      </c>
      <c r="E25" s="2">
        <f t="shared" si="19"/>
        <v>46268.100000000006</v>
      </c>
      <c r="F25" s="2">
        <f t="shared" si="19"/>
        <v>55735.500000000007</v>
      </c>
      <c r="G25" s="2">
        <f t="shared" si="19"/>
        <v>50696.4</v>
      </c>
      <c r="H25" s="2">
        <f t="shared" si="19"/>
        <v>59400.3</v>
      </c>
      <c r="I25" s="2">
        <f t="shared" si="19"/>
        <v>51612.600000000006</v>
      </c>
      <c r="J25" s="2">
        <f t="shared" si="19"/>
        <v>47550.780000000006</v>
      </c>
      <c r="K25" s="2">
        <f t="shared" si="19"/>
        <v>58178.700000000004</v>
      </c>
      <c r="L25" s="2">
        <f t="shared" si="19"/>
        <v>49169.4</v>
      </c>
      <c r="M25" s="2">
        <f t="shared" si="19"/>
        <v>54972.000000000007</v>
      </c>
      <c r="N25" s="2">
        <f t="shared" si="19"/>
        <v>56040.9</v>
      </c>
      <c r="O25" s="2">
        <f t="shared" si="15"/>
        <v>40537.200000000004</v>
      </c>
      <c r="P25" s="2">
        <f t="shared" si="15"/>
        <v>55677.600000000006</v>
      </c>
      <c r="Q25" s="2">
        <f t="shared" si="15"/>
        <v>47863.200000000004</v>
      </c>
      <c r="R25" s="2">
        <f t="shared" si="15"/>
        <v>38583.600000000006</v>
      </c>
      <c r="S25" s="2">
        <f t="shared" si="15"/>
        <v>38235.615000000005</v>
      </c>
      <c r="T25" s="5">
        <f t="shared" si="15"/>
        <v>40048.800000000003</v>
      </c>
      <c r="U25" s="6">
        <f t="shared" si="15"/>
        <v>38827.800000000003</v>
      </c>
      <c r="V25" s="5">
        <f t="shared" si="15"/>
        <v>40781.4</v>
      </c>
      <c r="W25" s="2">
        <f t="shared" si="15"/>
        <v>38461.5</v>
      </c>
      <c r="X25" s="2">
        <f t="shared" si="15"/>
        <v>40170.9</v>
      </c>
      <c r="Y25" s="2">
        <f t="shared" si="15"/>
        <v>42612.9</v>
      </c>
      <c r="Z25" s="2">
        <f t="shared" si="15"/>
        <v>42490.8</v>
      </c>
      <c r="AA25" s="2">
        <f t="shared" si="11"/>
        <v>47130.600000000006</v>
      </c>
      <c r="AB25" s="2">
        <f t="shared" si="11"/>
        <v>42368.700000000004</v>
      </c>
      <c r="AC25" s="2">
        <f t="shared" si="11"/>
        <v>41147.700000000004</v>
      </c>
      <c r="AD25" s="2">
        <f t="shared" si="11"/>
        <v>48229.5</v>
      </c>
      <c r="AE25" s="2">
        <f t="shared" si="11"/>
        <v>51892.5</v>
      </c>
      <c r="AF25" s="2">
        <f t="shared" si="11"/>
        <v>38705.700000000004</v>
      </c>
      <c r="AG25" s="2">
        <f t="shared" si="11"/>
        <v>44981.640000000007</v>
      </c>
      <c r="AH25" s="2">
        <f t="shared" si="11"/>
        <v>51892.5</v>
      </c>
      <c r="AI25" s="2">
        <f t="shared" ref="AI25:AM58" si="20">(($A25-$A$8)*$BM$5+1)*AI$8</f>
        <v>112349.1</v>
      </c>
      <c r="AJ25" s="2">
        <f t="shared" si="20"/>
        <v>105505.5</v>
      </c>
      <c r="AK25" s="2">
        <f t="shared" si="20"/>
        <v>106646.1</v>
      </c>
      <c r="AL25" s="2">
        <f t="shared" si="20"/>
        <v>102654</v>
      </c>
      <c r="AM25" s="2">
        <f t="shared" si="20"/>
        <v>105505.5</v>
      </c>
      <c r="AN25" s="2">
        <f t="shared" si="5"/>
        <v>97155.36</v>
      </c>
      <c r="AO25" s="5">
        <f t="shared" si="5"/>
        <v>82807.199999999997</v>
      </c>
      <c r="AP25" s="2">
        <f t="shared" si="5"/>
        <v>119822.40000000001</v>
      </c>
      <c r="AQ25" s="2">
        <f t="shared" si="5"/>
        <v>120496.56</v>
      </c>
      <c r="AR25" s="2">
        <f t="shared" si="5"/>
        <v>121891.944</v>
      </c>
      <c r="AS25" s="2">
        <f t="shared" si="5"/>
        <v>121891.944</v>
      </c>
      <c r="AT25" s="2">
        <f t="shared" si="12"/>
        <v>114022.08</v>
      </c>
      <c r="AU25" s="2">
        <f t="shared" si="12"/>
        <v>151940.4</v>
      </c>
      <c r="AV25" s="2">
        <f t="shared" si="12"/>
        <v>139614.72</v>
      </c>
      <c r="AW25" s="2">
        <f t="shared" si="12"/>
        <v>139614.72</v>
      </c>
      <c r="AX25" s="2">
        <f t="shared" si="12"/>
        <v>139614.72</v>
      </c>
      <c r="AY25" s="2">
        <f t="shared" si="12"/>
        <v>161493.12</v>
      </c>
      <c r="AZ25" s="2">
        <f t="shared" si="12"/>
        <v>169351.53599999999</v>
      </c>
      <c r="BA25" s="2">
        <f t="shared" si="12"/>
        <v>157743.264</v>
      </c>
      <c r="BB25" s="2">
        <f t="shared" si="12"/>
        <v>161870.90400000001</v>
      </c>
      <c r="BC25" s="2">
        <f t="shared" si="12"/>
        <v>172213.53599999999</v>
      </c>
      <c r="BD25" s="2">
        <f t="shared" si="12"/>
        <v>169481.28</v>
      </c>
      <c r="BE25" s="2">
        <f t="shared" si="13"/>
        <v>132978.696</v>
      </c>
      <c r="BF25" s="2">
        <f t="shared" si="13"/>
        <v>147424.79999999999</v>
      </c>
      <c r="BG25" s="2">
        <f t="shared" si="13"/>
        <v>160790.976</v>
      </c>
      <c r="BH25" s="2">
        <f t="shared" si="13"/>
        <v>166088.856</v>
      </c>
      <c r="BI25" s="2">
        <f t="shared" si="13"/>
        <v>166088.856</v>
      </c>
      <c r="BJ25" s="19"/>
      <c r="BN25" s="133"/>
      <c r="BO25" s="94" t="s">
        <v>87</v>
      </c>
      <c r="BP25" s="90">
        <f>(VLOOKUP(BP$16,$BQ$3:$BV$7,5)*3*BP$15*BP$13)/(BP$11*BP$12)</f>
        <v>94905.512318662833</v>
      </c>
      <c r="BQ25" s="90">
        <f t="shared" ref="BQ25:BY25" si="21">(VLOOKUP(BQ$16,$BQ$3:$BV$7,5)*3*BQ$15*BQ$13)/(BQ$11*BQ$12)</f>
        <v>86491.034149930449</v>
      </c>
      <c r="BR25" s="90">
        <f t="shared" si="21"/>
        <v>76482.066586519592</v>
      </c>
      <c r="BS25" s="90">
        <f t="shared" si="21"/>
        <v>76177.104748533297</v>
      </c>
      <c r="BT25" s="90">
        <f t="shared" si="21"/>
        <v>91911.40882426966</v>
      </c>
      <c r="BU25" s="90">
        <f t="shared" si="21"/>
        <v>115448.76817154343</v>
      </c>
      <c r="BV25" s="90">
        <f t="shared" si="21"/>
        <v>119301.6266317939</v>
      </c>
      <c r="BW25" s="90">
        <f t="shared" si="21"/>
        <v>116962.13422925345</v>
      </c>
      <c r="BX25" s="90">
        <f t="shared" si="21"/>
        <v>122872.43057405032</v>
      </c>
      <c r="BY25" s="90">
        <f t="shared" si="21"/>
        <v>125646.47990875877</v>
      </c>
      <c r="BZ25" s="131"/>
    </row>
    <row r="26" spans="1:78" x14ac:dyDescent="0.25">
      <c r="A26" s="100">
        <f t="shared" si="4"/>
        <v>2041</v>
      </c>
      <c r="B26" s="2">
        <f t="shared" si="19"/>
        <v>80952.122000000003</v>
      </c>
      <c r="C26" s="2">
        <f t="shared" si="19"/>
        <v>83080.350000000006</v>
      </c>
      <c r="D26" s="2">
        <f t="shared" si="19"/>
        <v>50692.646000000001</v>
      </c>
      <c r="E26" s="2">
        <f t="shared" si="19"/>
        <v>47207.4</v>
      </c>
      <c r="F26" s="2">
        <f t="shared" si="19"/>
        <v>56867</v>
      </c>
      <c r="G26" s="2">
        <f t="shared" si="19"/>
        <v>51725.599999999999</v>
      </c>
      <c r="H26" s="2">
        <f t="shared" si="19"/>
        <v>60606.200000000004</v>
      </c>
      <c r="I26" s="2">
        <f t="shared" si="19"/>
        <v>52660.4</v>
      </c>
      <c r="J26" s="2">
        <f t="shared" si="19"/>
        <v>48516.12</v>
      </c>
      <c r="K26" s="2">
        <f t="shared" si="19"/>
        <v>59359.8</v>
      </c>
      <c r="L26" s="2">
        <f t="shared" si="19"/>
        <v>50167.6</v>
      </c>
      <c r="M26" s="2">
        <f t="shared" si="19"/>
        <v>56088</v>
      </c>
      <c r="N26" s="2">
        <f t="shared" si="19"/>
        <v>57178.6</v>
      </c>
      <c r="O26" s="2">
        <f t="shared" si="15"/>
        <v>40968.800000000003</v>
      </c>
      <c r="P26" s="2">
        <f t="shared" si="15"/>
        <v>56270.400000000001</v>
      </c>
      <c r="Q26" s="2">
        <f t="shared" si="15"/>
        <v>48372.800000000003</v>
      </c>
      <c r="R26" s="2">
        <f t="shared" si="15"/>
        <v>38994.400000000001</v>
      </c>
      <c r="S26" s="2">
        <f t="shared" si="15"/>
        <v>38642.71</v>
      </c>
      <c r="T26" s="5">
        <f t="shared" si="15"/>
        <v>40475.199999999997</v>
      </c>
      <c r="U26" s="6">
        <f t="shared" si="15"/>
        <v>39241.199999999997</v>
      </c>
      <c r="V26" s="5">
        <f t="shared" si="15"/>
        <v>41215.599999999999</v>
      </c>
      <c r="W26" s="2">
        <f t="shared" si="15"/>
        <v>38871</v>
      </c>
      <c r="X26" s="2">
        <f t="shared" si="15"/>
        <v>40598.6</v>
      </c>
      <c r="Y26" s="2">
        <f t="shared" si="15"/>
        <v>43066.6</v>
      </c>
      <c r="Z26" s="2">
        <f t="shared" si="15"/>
        <v>42943.199999999997</v>
      </c>
      <c r="AA26" s="2">
        <f t="shared" si="11"/>
        <v>47632.4</v>
      </c>
      <c r="AB26" s="2">
        <f t="shared" si="11"/>
        <v>42819.8</v>
      </c>
      <c r="AC26" s="2">
        <f t="shared" si="11"/>
        <v>41585.800000000003</v>
      </c>
      <c r="AD26" s="2">
        <f t="shared" si="11"/>
        <v>48743</v>
      </c>
      <c r="AE26" s="2">
        <f t="shared" si="11"/>
        <v>52445</v>
      </c>
      <c r="AF26" s="2">
        <f t="shared" si="11"/>
        <v>39117.800000000003</v>
      </c>
      <c r="AG26" s="2">
        <f t="shared" si="11"/>
        <v>45460.56</v>
      </c>
      <c r="AH26" s="2">
        <f t="shared" si="11"/>
        <v>52445</v>
      </c>
      <c r="AI26" s="2">
        <f t="shared" si="20"/>
        <v>115481.4</v>
      </c>
      <c r="AJ26" s="2">
        <f t="shared" si="20"/>
        <v>108447</v>
      </c>
      <c r="AK26" s="2">
        <f t="shared" si="20"/>
        <v>109619.4</v>
      </c>
      <c r="AL26" s="2">
        <f t="shared" si="20"/>
        <v>105516</v>
      </c>
      <c r="AM26" s="2">
        <f t="shared" si="20"/>
        <v>108447</v>
      </c>
      <c r="AN26" s="2">
        <f t="shared" si="5"/>
        <v>98377.44</v>
      </c>
      <c r="AO26" s="5">
        <f t="shared" si="5"/>
        <v>83848.800000000003</v>
      </c>
      <c r="AP26" s="2">
        <f t="shared" si="5"/>
        <v>121329.60000000001</v>
      </c>
      <c r="AQ26" s="2">
        <f t="shared" si="5"/>
        <v>122012.24</v>
      </c>
      <c r="AR26" s="2">
        <f t="shared" si="5"/>
        <v>123425.17600000001</v>
      </c>
      <c r="AS26" s="2">
        <f t="shared" si="5"/>
        <v>123425.17600000001</v>
      </c>
      <c r="AT26" s="2">
        <f t="shared" si="12"/>
        <v>115456.32000000001</v>
      </c>
      <c r="AU26" s="2">
        <f t="shared" si="12"/>
        <v>153851.6</v>
      </c>
      <c r="AV26" s="2">
        <f t="shared" si="12"/>
        <v>141370.88</v>
      </c>
      <c r="AW26" s="2">
        <f t="shared" si="12"/>
        <v>141370.88</v>
      </c>
      <c r="AX26" s="2">
        <f t="shared" si="12"/>
        <v>141370.88</v>
      </c>
      <c r="AY26" s="2">
        <f t="shared" si="12"/>
        <v>163524.48000000001</v>
      </c>
      <c r="AZ26" s="2">
        <f t="shared" si="12"/>
        <v>171481.74400000001</v>
      </c>
      <c r="BA26" s="2">
        <f t="shared" si="12"/>
        <v>159727.45600000001</v>
      </c>
      <c r="BB26" s="2">
        <f t="shared" si="12"/>
        <v>163907.016</v>
      </c>
      <c r="BC26" s="2">
        <f t="shared" si="12"/>
        <v>174379.74400000001</v>
      </c>
      <c r="BD26" s="2">
        <f t="shared" si="12"/>
        <v>171613.12</v>
      </c>
      <c r="BE26" s="2">
        <f t="shared" si="13"/>
        <v>134651.38399999999</v>
      </c>
      <c r="BF26" s="2">
        <f t="shared" si="13"/>
        <v>149279.20000000001</v>
      </c>
      <c r="BG26" s="2">
        <f t="shared" si="13"/>
        <v>162813.50400000002</v>
      </c>
      <c r="BH26" s="2">
        <f t="shared" si="13"/>
        <v>168178.024</v>
      </c>
      <c r="BI26" s="2">
        <f t="shared" si="13"/>
        <v>168178.024</v>
      </c>
      <c r="BJ26" s="19"/>
      <c r="BN26" s="133"/>
      <c r="BO26" s="94" t="s">
        <v>92</v>
      </c>
      <c r="BP26" s="90">
        <f>(VLOOKUP(BP$16,$BQ$3:$BV$7,6)*3*BP$15*BP$13)/(BP$11*BP$12)</f>
        <v>109506.3603676879</v>
      </c>
      <c r="BQ26" s="90">
        <f t="shared" ref="BQ26:BY26" si="22">(VLOOKUP(BQ$16,$BQ$3:$BV$7,6)*3*BQ$15*BQ$13)/(BQ$11*BQ$12)</f>
        <v>98378.42746911521</v>
      </c>
      <c r="BR26" s="90">
        <f t="shared" si="22"/>
        <v>86993.819814050716</v>
      </c>
      <c r="BS26" s="90">
        <f t="shared" si="22"/>
        <v>86646.94378980092</v>
      </c>
      <c r="BT26" s="90">
        <f t="shared" si="22"/>
        <v>104543.78254893229</v>
      </c>
      <c r="BU26" s="90">
        <f t="shared" si="22"/>
        <v>133647.58877001333</v>
      </c>
      <c r="BV26" s="90">
        <f t="shared" si="22"/>
        <v>137655.72303668526</v>
      </c>
      <c r="BW26" s="90">
        <f t="shared" si="22"/>
        <v>135399.51499445597</v>
      </c>
      <c r="BX26" s="90">
        <f t="shared" si="22"/>
        <v>142241.48366946712</v>
      </c>
      <c r="BY26" s="90">
        <f t="shared" si="22"/>
        <v>145452.82156925279</v>
      </c>
      <c r="BZ26" s="131"/>
    </row>
    <row r="27" spans="1:78" x14ac:dyDescent="0.25">
      <c r="A27" s="100">
        <f t="shared" si="4"/>
        <v>2042</v>
      </c>
      <c r="B27" s="2">
        <f t="shared" si="19"/>
        <v>82562.850999999995</v>
      </c>
      <c r="C27" s="2">
        <f t="shared" si="19"/>
        <v>84733.425000000003</v>
      </c>
      <c r="D27" s="2">
        <f t="shared" si="19"/>
        <v>51701.292999999998</v>
      </c>
      <c r="E27" s="2">
        <f t="shared" si="19"/>
        <v>48146.7</v>
      </c>
      <c r="F27" s="2">
        <f t="shared" si="19"/>
        <v>57998.5</v>
      </c>
      <c r="G27" s="2">
        <f t="shared" si="19"/>
        <v>52754.799999999996</v>
      </c>
      <c r="H27" s="2">
        <f t="shared" si="19"/>
        <v>61812.1</v>
      </c>
      <c r="I27" s="2">
        <f t="shared" si="19"/>
        <v>53708.2</v>
      </c>
      <c r="J27" s="2">
        <f t="shared" si="19"/>
        <v>49481.46</v>
      </c>
      <c r="K27" s="2">
        <f t="shared" si="19"/>
        <v>60540.9</v>
      </c>
      <c r="L27" s="2">
        <f t="shared" si="19"/>
        <v>51165.799999999996</v>
      </c>
      <c r="M27" s="2">
        <f t="shared" si="19"/>
        <v>57204</v>
      </c>
      <c r="N27" s="2">
        <f t="shared" si="19"/>
        <v>58316.299999999996</v>
      </c>
      <c r="O27" s="2">
        <f t="shared" si="15"/>
        <v>41400.399999999994</v>
      </c>
      <c r="P27" s="2">
        <f t="shared" si="15"/>
        <v>56863.199999999997</v>
      </c>
      <c r="Q27" s="2">
        <f t="shared" si="15"/>
        <v>48882.399999999994</v>
      </c>
      <c r="R27" s="2">
        <f t="shared" si="15"/>
        <v>39405.199999999997</v>
      </c>
      <c r="S27" s="2">
        <f t="shared" si="15"/>
        <v>39049.804999999993</v>
      </c>
      <c r="T27" s="5">
        <f t="shared" si="15"/>
        <v>40901.599999999999</v>
      </c>
      <c r="U27" s="6">
        <f t="shared" si="15"/>
        <v>39654.6</v>
      </c>
      <c r="V27" s="5">
        <f t="shared" si="15"/>
        <v>41649.799999999996</v>
      </c>
      <c r="W27" s="2">
        <f t="shared" si="15"/>
        <v>39280.5</v>
      </c>
      <c r="X27" s="2">
        <f t="shared" si="15"/>
        <v>41026.299999999996</v>
      </c>
      <c r="Y27" s="2">
        <f t="shared" si="15"/>
        <v>43520.299999999996</v>
      </c>
      <c r="Z27" s="2">
        <f t="shared" si="15"/>
        <v>43395.6</v>
      </c>
      <c r="AA27" s="2">
        <f t="shared" si="11"/>
        <v>48134.2</v>
      </c>
      <c r="AB27" s="2">
        <f t="shared" si="11"/>
        <v>43270.899999999994</v>
      </c>
      <c r="AC27" s="2">
        <f t="shared" si="11"/>
        <v>42023.899999999994</v>
      </c>
      <c r="AD27" s="2">
        <f t="shared" si="11"/>
        <v>49256.499999999993</v>
      </c>
      <c r="AE27" s="2">
        <f t="shared" si="11"/>
        <v>52997.499999999993</v>
      </c>
      <c r="AF27" s="2">
        <f t="shared" si="11"/>
        <v>39529.899999999994</v>
      </c>
      <c r="AG27" s="2">
        <f t="shared" si="11"/>
        <v>45939.479999999996</v>
      </c>
      <c r="AH27" s="2">
        <f t="shared" si="11"/>
        <v>52997.499999999993</v>
      </c>
      <c r="AI27" s="2">
        <f t="shared" si="20"/>
        <v>118613.69999999998</v>
      </c>
      <c r="AJ27" s="2">
        <f t="shared" si="20"/>
        <v>111388.49999999999</v>
      </c>
      <c r="AK27" s="2">
        <f t="shared" si="20"/>
        <v>112592.69999999998</v>
      </c>
      <c r="AL27" s="2">
        <f t="shared" si="20"/>
        <v>108377.99999999999</v>
      </c>
      <c r="AM27" s="2">
        <f t="shared" si="20"/>
        <v>111388.49999999999</v>
      </c>
      <c r="AN27" s="2">
        <f t="shared" si="5"/>
        <v>99599.52</v>
      </c>
      <c r="AO27" s="5">
        <f t="shared" si="5"/>
        <v>84890.400000000009</v>
      </c>
      <c r="AP27" s="2">
        <f t="shared" si="5"/>
        <v>122836.8</v>
      </c>
      <c r="AQ27" s="2">
        <f t="shared" si="5"/>
        <v>123527.92</v>
      </c>
      <c r="AR27" s="2">
        <f t="shared" si="5"/>
        <v>124958.40800000001</v>
      </c>
      <c r="AS27" s="2">
        <f t="shared" si="5"/>
        <v>124958.40800000001</v>
      </c>
      <c r="AT27" s="2">
        <f t="shared" si="12"/>
        <v>116890.56</v>
      </c>
      <c r="AU27" s="2">
        <f t="shared" si="12"/>
        <v>155762.80000000002</v>
      </c>
      <c r="AV27" s="2">
        <f t="shared" si="12"/>
        <v>143127.04000000001</v>
      </c>
      <c r="AW27" s="2">
        <f t="shared" si="12"/>
        <v>143127.04000000001</v>
      </c>
      <c r="AX27" s="2">
        <f t="shared" si="12"/>
        <v>143127.04000000001</v>
      </c>
      <c r="AY27" s="2">
        <f t="shared" si="12"/>
        <v>165555.84</v>
      </c>
      <c r="AZ27" s="2">
        <f t="shared" si="12"/>
        <v>173611.95200000002</v>
      </c>
      <c r="BA27" s="2">
        <f t="shared" si="12"/>
        <v>161711.64800000002</v>
      </c>
      <c r="BB27" s="2">
        <f t="shared" si="12"/>
        <v>165943.128</v>
      </c>
      <c r="BC27" s="2">
        <f t="shared" si="12"/>
        <v>176545.95200000002</v>
      </c>
      <c r="BD27" s="2">
        <f t="shared" si="12"/>
        <v>173744.96</v>
      </c>
      <c r="BE27" s="2">
        <f t="shared" si="13"/>
        <v>136324.07200000001</v>
      </c>
      <c r="BF27" s="2">
        <f t="shared" si="13"/>
        <v>151133.6</v>
      </c>
      <c r="BG27" s="2">
        <f t="shared" si="13"/>
        <v>164836.03200000001</v>
      </c>
      <c r="BH27" s="2">
        <f t="shared" si="13"/>
        <v>170267.19200000001</v>
      </c>
      <c r="BI27" s="2">
        <f t="shared" si="13"/>
        <v>170267.19200000001</v>
      </c>
      <c r="BJ27" s="19"/>
      <c r="BN27" s="134" t="s">
        <v>124</v>
      </c>
      <c r="BO27" s="92" t="s">
        <v>121</v>
      </c>
      <c r="BP27" s="93">
        <f>(VLOOKUP(BP$16,$BQ$3:$BV$7,2)*4*BP$15*BP$13)/(BP$11*BP$12)</f>
        <v>46844.387490622044</v>
      </c>
      <c r="BQ27" s="93">
        <f t="shared" ref="BQ27:BY27" si="23">(VLOOKUP(BQ$16,$BQ$3:$BV$7,2)*4*BQ$15*BQ$13)/(BQ$11*BQ$12)</f>
        <v>44816.8391803747</v>
      </c>
      <c r="BR27" s="93">
        <f t="shared" si="23"/>
        <v>39630.517915289776</v>
      </c>
      <c r="BS27" s="93">
        <f t="shared" si="23"/>
        <v>39472.496615353746</v>
      </c>
      <c r="BT27" s="93">
        <f t="shared" si="23"/>
        <v>47625.500938958037</v>
      </c>
      <c r="BU27" s="93">
        <f t="shared" si="23"/>
        <v>53838.177603806791</v>
      </c>
      <c r="BV27" s="93">
        <f t="shared" si="23"/>
        <v>58886.05929902647</v>
      </c>
      <c r="BW27" s="93">
        <f t="shared" si="23"/>
        <v>54543.918097057438</v>
      </c>
      <c r="BX27" s="93">
        <f t="shared" si="23"/>
        <v>57300.115407274679</v>
      </c>
      <c r="BY27" s="93">
        <f t="shared" si="23"/>
        <v>58593.760745628068</v>
      </c>
      <c r="BZ27" s="131"/>
    </row>
    <row r="28" spans="1:78" x14ac:dyDescent="0.25">
      <c r="A28" s="100">
        <f t="shared" si="4"/>
        <v>2043</v>
      </c>
      <c r="B28" s="2">
        <f t="shared" si="19"/>
        <v>84173.58</v>
      </c>
      <c r="C28" s="2">
        <f t="shared" si="19"/>
        <v>86386.5</v>
      </c>
      <c r="D28" s="2">
        <f t="shared" si="19"/>
        <v>52709.94</v>
      </c>
      <c r="E28" s="2">
        <f t="shared" si="19"/>
        <v>49086</v>
      </c>
      <c r="F28" s="2">
        <f t="shared" si="19"/>
        <v>59130.000000000007</v>
      </c>
      <c r="G28" s="2">
        <f t="shared" si="19"/>
        <v>53784</v>
      </c>
      <c r="H28" s="2">
        <f t="shared" si="19"/>
        <v>63018.000000000007</v>
      </c>
      <c r="I28" s="2">
        <f t="shared" si="19"/>
        <v>54756</v>
      </c>
      <c r="J28" s="2">
        <f t="shared" si="19"/>
        <v>50446.8</v>
      </c>
      <c r="K28" s="2">
        <f t="shared" si="19"/>
        <v>61722.000000000007</v>
      </c>
      <c r="L28" s="2">
        <f t="shared" si="19"/>
        <v>52164</v>
      </c>
      <c r="M28" s="2">
        <f t="shared" si="19"/>
        <v>58320.000000000007</v>
      </c>
      <c r="N28" s="2">
        <f t="shared" si="19"/>
        <v>59454.000000000007</v>
      </c>
      <c r="O28" s="2">
        <f t="shared" si="15"/>
        <v>41832</v>
      </c>
      <c r="P28" s="2">
        <f t="shared" si="15"/>
        <v>57456</v>
      </c>
      <c r="Q28" s="2">
        <f t="shared" si="15"/>
        <v>49392</v>
      </c>
      <c r="R28" s="2">
        <f t="shared" si="15"/>
        <v>39816</v>
      </c>
      <c r="S28" s="2">
        <f t="shared" si="15"/>
        <v>39456.9</v>
      </c>
      <c r="T28" s="5">
        <f t="shared" si="15"/>
        <v>41328</v>
      </c>
      <c r="U28" s="6">
        <f t="shared" si="15"/>
        <v>40068</v>
      </c>
      <c r="V28" s="5">
        <f t="shared" si="15"/>
        <v>42084</v>
      </c>
      <c r="W28" s="2">
        <f t="shared" si="15"/>
        <v>39690</v>
      </c>
      <c r="X28" s="2">
        <f t="shared" si="15"/>
        <v>41454</v>
      </c>
      <c r="Y28" s="2">
        <f t="shared" si="15"/>
        <v>43974</v>
      </c>
      <c r="Z28" s="2">
        <f t="shared" si="15"/>
        <v>43848</v>
      </c>
      <c r="AA28" s="2">
        <f t="shared" si="11"/>
        <v>48636</v>
      </c>
      <c r="AB28" s="2">
        <f t="shared" si="11"/>
        <v>43722</v>
      </c>
      <c r="AC28" s="2">
        <f t="shared" si="11"/>
        <v>42462</v>
      </c>
      <c r="AD28" s="2">
        <f t="shared" si="11"/>
        <v>49770</v>
      </c>
      <c r="AE28" s="2">
        <f t="shared" si="11"/>
        <v>53550</v>
      </c>
      <c r="AF28" s="2">
        <f t="shared" si="11"/>
        <v>39942</v>
      </c>
      <c r="AG28" s="2">
        <f t="shared" si="11"/>
        <v>46418.400000000001</v>
      </c>
      <c r="AH28" s="2">
        <f t="shared" si="11"/>
        <v>53550</v>
      </c>
      <c r="AI28" s="2">
        <f t="shared" si="20"/>
        <v>121746</v>
      </c>
      <c r="AJ28" s="2">
        <f t="shared" si="20"/>
        <v>114330</v>
      </c>
      <c r="AK28" s="2">
        <f t="shared" si="20"/>
        <v>115566</v>
      </c>
      <c r="AL28" s="2">
        <f t="shared" si="20"/>
        <v>111240</v>
      </c>
      <c r="AM28" s="2">
        <f t="shared" si="20"/>
        <v>114330</v>
      </c>
      <c r="AN28" s="2">
        <f t="shared" si="5"/>
        <v>100821.6</v>
      </c>
      <c r="AO28" s="5">
        <f t="shared" si="5"/>
        <v>85932</v>
      </c>
      <c r="AP28" s="2">
        <f t="shared" si="5"/>
        <v>124344</v>
      </c>
      <c r="AQ28" s="2">
        <f t="shared" si="5"/>
        <v>125043.6</v>
      </c>
      <c r="AR28" s="2">
        <f t="shared" si="5"/>
        <v>126491.64</v>
      </c>
      <c r="AS28" s="2">
        <f t="shared" si="5"/>
        <v>126491.64</v>
      </c>
      <c r="AT28" s="2">
        <f t="shared" si="12"/>
        <v>118324.8</v>
      </c>
      <c r="AU28" s="2">
        <f t="shared" si="12"/>
        <v>157674</v>
      </c>
      <c r="AV28" s="2">
        <f t="shared" si="12"/>
        <v>144883.20000000001</v>
      </c>
      <c r="AW28" s="2">
        <f t="shared" si="12"/>
        <v>144883.20000000001</v>
      </c>
      <c r="AX28" s="2">
        <f t="shared" si="12"/>
        <v>144883.20000000001</v>
      </c>
      <c r="AY28" s="2">
        <f t="shared" si="12"/>
        <v>167587.20000000001</v>
      </c>
      <c r="AZ28" s="2">
        <f t="shared" si="12"/>
        <v>175742.16</v>
      </c>
      <c r="BA28" s="2">
        <f t="shared" si="12"/>
        <v>163695.84</v>
      </c>
      <c r="BB28" s="2">
        <f t="shared" si="12"/>
        <v>167979.24000000002</v>
      </c>
      <c r="BC28" s="2">
        <f t="shared" si="12"/>
        <v>178712.16</v>
      </c>
      <c r="BD28" s="2">
        <f t="shared" si="12"/>
        <v>175876.80000000002</v>
      </c>
      <c r="BE28" s="2">
        <f t="shared" si="13"/>
        <v>137996.76</v>
      </c>
      <c r="BF28" s="2">
        <f t="shared" si="13"/>
        <v>152988</v>
      </c>
      <c r="BG28" s="2">
        <f t="shared" si="13"/>
        <v>166858.56</v>
      </c>
      <c r="BH28" s="2">
        <f t="shared" si="13"/>
        <v>172356.36000000002</v>
      </c>
      <c r="BI28" s="2">
        <f t="shared" si="13"/>
        <v>172356.36000000002</v>
      </c>
      <c r="BJ28" s="19"/>
      <c r="BN28" s="134"/>
      <c r="BO28" s="92" t="s">
        <v>24</v>
      </c>
      <c r="BP28" s="93">
        <f>(VLOOKUP(BP$16,$BQ$3:$BV$7,3)*4*BP$15*BP$13)/(BP$11*BP$12)</f>
        <v>76046.083588672147</v>
      </c>
      <c r="BQ28" s="93">
        <f t="shared" ref="BQ28:BY28" si="24">(VLOOKUP(BQ$16,$BQ$3:$BV$7,3)*4*BQ$15*BQ$13)/(BQ$11*BQ$12)</f>
        <v>71597.633324744951</v>
      </c>
      <c r="BR28" s="93">
        <f t="shared" si="24"/>
        <v>63312.168864670239</v>
      </c>
      <c r="BS28" s="93">
        <f t="shared" si="24"/>
        <v>63059.720202577329</v>
      </c>
      <c r="BT28" s="93">
        <f t="shared" si="24"/>
        <v>76084.641743945162</v>
      </c>
      <c r="BU28" s="93">
        <f t="shared" si="24"/>
        <v>88719.250417540767</v>
      </c>
      <c r="BV28" s="93">
        <f t="shared" si="24"/>
        <v>95594.252108809203</v>
      </c>
      <c r="BW28" s="93">
        <f t="shared" si="24"/>
        <v>89882.231230362246</v>
      </c>
      <c r="BX28" s="93">
        <f t="shared" si="24"/>
        <v>94424.133840156894</v>
      </c>
      <c r="BY28" s="93">
        <f t="shared" si="24"/>
        <v>96555.91559490822</v>
      </c>
      <c r="BZ28" s="131"/>
    </row>
    <row r="29" spans="1:78" x14ac:dyDescent="0.25">
      <c r="A29" s="100">
        <f t="shared" si="4"/>
        <v>2044</v>
      </c>
      <c r="B29" s="2">
        <f t="shared" si="19"/>
        <v>85784.309000000008</v>
      </c>
      <c r="C29" s="2">
        <f t="shared" si="19"/>
        <v>88039.574999999997</v>
      </c>
      <c r="D29" s="2">
        <f t="shared" si="19"/>
        <v>53718.587</v>
      </c>
      <c r="E29" s="2">
        <f t="shared" si="19"/>
        <v>50025.3</v>
      </c>
      <c r="F29" s="2">
        <f t="shared" si="19"/>
        <v>60261.5</v>
      </c>
      <c r="G29" s="2">
        <f t="shared" si="19"/>
        <v>54813.200000000004</v>
      </c>
      <c r="H29" s="2">
        <f t="shared" si="19"/>
        <v>64223.9</v>
      </c>
      <c r="I29" s="2">
        <f t="shared" si="19"/>
        <v>55803.8</v>
      </c>
      <c r="J29" s="2">
        <f t="shared" si="19"/>
        <v>51412.14</v>
      </c>
      <c r="K29" s="2">
        <f t="shared" si="19"/>
        <v>62903.1</v>
      </c>
      <c r="L29" s="2">
        <f t="shared" si="19"/>
        <v>53162.200000000004</v>
      </c>
      <c r="M29" s="2">
        <f t="shared" si="19"/>
        <v>59436</v>
      </c>
      <c r="N29" s="2">
        <f t="shared" si="19"/>
        <v>60591.700000000004</v>
      </c>
      <c r="O29" s="2">
        <f t="shared" si="15"/>
        <v>42263.6</v>
      </c>
      <c r="P29" s="2">
        <f t="shared" si="15"/>
        <v>58048.799999999996</v>
      </c>
      <c r="Q29" s="2">
        <f t="shared" si="15"/>
        <v>49901.599999999999</v>
      </c>
      <c r="R29" s="2">
        <f t="shared" si="15"/>
        <v>40226.799999999996</v>
      </c>
      <c r="S29" s="2">
        <f t="shared" si="15"/>
        <v>39863.994999999995</v>
      </c>
      <c r="T29" s="5">
        <f t="shared" si="15"/>
        <v>41754.399999999994</v>
      </c>
      <c r="U29" s="6">
        <f t="shared" si="15"/>
        <v>40481.399999999994</v>
      </c>
      <c r="V29" s="5">
        <f t="shared" si="15"/>
        <v>42518.2</v>
      </c>
      <c r="W29" s="2">
        <f t="shared" si="15"/>
        <v>40099.5</v>
      </c>
      <c r="X29" s="2">
        <f t="shared" si="15"/>
        <v>41881.699999999997</v>
      </c>
      <c r="Y29" s="2">
        <f t="shared" si="15"/>
        <v>44427.7</v>
      </c>
      <c r="Z29" s="2">
        <f t="shared" si="15"/>
        <v>44300.399999999994</v>
      </c>
      <c r="AA29" s="2">
        <f t="shared" si="11"/>
        <v>49137.799999999996</v>
      </c>
      <c r="AB29" s="2">
        <f t="shared" si="11"/>
        <v>44173.1</v>
      </c>
      <c r="AC29" s="2">
        <f t="shared" si="11"/>
        <v>42900.1</v>
      </c>
      <c r="AD29" s="2">
        <f t="shared" si="11"/>
        <v>50283.5</v>
      </c>
      <c r="AE29" s="2">
        <f t="shared" si="11"/>
        <v>54102.499999999993</v>
      </c>
      <c r="AF29" s="2">
        <f t="shared" si="11"/>
        <v>40354.1</v>
      </c>
      <c r="AG29" s="2">
        <f t="shared" si="11"/>
        <v>46897.32</v>
      </c>
      <c r="AH29" s="2">
        <f t="shared" si="11"/>
        <v>54102.499999999993</v>
      </c>
      <c r="AI29" s="2">
        <f t="shared" si="20"/>
        <v>124878.3</v>
      </c>
      <c r="AJ29" s="2">
        <f t="shared" si="20"/>
        <v>117271.5</v>
      </c>
      <c r="AK29" s="2">
        <f t="shared" si="20"/>
        <v>118539.3</v>
      </c>
      <c r="AL29" s="2">
        <f t="shared" si="20"/>
        <v>114102</v>
      </c>
      <c r="AM29" s="2">
        <f t="shared" si="20"/>
        <v>117271.5</v>
      </c>
      <c r="AN29" s="2">
        <f t="shared" si="5"/>
        <v>102043.68000000001</v>
      </c>
      <c r="AO29" s="5">
        <f t="shared" si="5"/>
        <v>86973.6</v>
      </c>
      <c r="AP29" s="2">
        <f t="shared" si="5"/>
        <v>125851.20000000001</v>
      </c>
      <c r="AQ29" s="2">
        <f t="shared" si="5"/>
        <v>126559.28000000001</v>
      </c>
      <c r="AR29" s="2">
        <f t="shared" si="5"/>
        <v>128024.872</v>
      </c>
      <c r="AS29" s="2">
        <f t="shared" si="5"/>
        <v>128024.872</v>
      </c>
      <c r="AT29" s="2">
        <f t="shared" si="12"/>
        <v>119759.04000000001</v>
      </c>
      <c r="AU29" s="2">
        <f t="shared" si="12"/>
        <v>159585.20000000001</v>
      </c>
      <c r="AV29" s="2">
        <f t="shared" si="12"/>
        <v>146639.36000000002</v>
      </c>
      <c r="AW29" s="2">
        <f t="shared" si="12"/>
        <v>146639.36000000002</v>
      </c>
      <c r="AX29" s="2">
        <f t="shared" si="12"/>
        <v>146639.36000000002</v>
      </c>
      <c r="AY29" s="2">
        <f t="shared" si="12"/>
        <v>169618.56</v>
      </c>
      <c r="AZ29" s="2">
        <f t="shared" si="12"/>
        <v>177872.36800000002</v>
      </c>
      <c r="BA29" s="2">
        <f t="shared" si="12"/>
        <v>165680.03200000001</v>
      </c>
      <c r="BB29" s="2">
        <f t="shared" si="12"/>
        <v>170015.35200000001</v>
      </c>
      <c r="BC29" s="2">
        <f t="shared" si="12"/>
        <v>180878.36800000002</v>
      </c>
      <c r="BD29" s="2">
        <f t="shared" si="12"/>
        <v>178008.64</v>
      </c>
      <c r="BE29" s="2">
        <f t="shared" si="13"/>
        <v>139669.448</v>
      </c>
      <c r="BF29" s="2">
        <f t="shared" si="13"/>
        <v>154842.40000000002</v>
      </c>
      <c r="BG29" s="2">
        <f t="shared" si="13"/>
        <v>168881.08800000002</v>
      </c>
      <c r="BH29" s="2">
        <f t="shared" si="13"/>
        <v>174445.52800000002</v>
      </c>
      <c r="BI29" s="2">
        <f t="shared" si="13"/>
        <v>174445.52800000002</v>
      </c>
      <c r="BJ29" s="19"/>
      <c r="BN29" s="134"/>
      <c r="BO29" s="92" t="s">
        <v>84</v>
      </c>
      <c r="BP29" s="93">
        <f>(VLOOKUP(BP$16,$BQ$3:$BV$7,4)*4*BP$15*BP$13)/(BP$11*BP$12)</f>
        <v>102814.30501188475</v>
      </c>
      <c r="BQ29" s="93">
        <f t="shared" ref="BQ29:BY29" si="25">(VLOOKUP(BQ$16,$BQ$3:$BV$7,4)*4*BQ$15*BQ$13)/(BQ$11*BQ$12)</f>
        <v>95645.693372750888</v>
      </c>
      <c r="BR29" s="93">
        <f t="shared" si="25"/>
        <v>84577.324819215981</v>
      </c>
      <c r="BS29" s="93">
        <f t="shared" si="25"/>
        <v>84240.084240084223</v>
      </c>
      <c r="BT29" s="93">
        <f t="shared" si="25"/>
        <v>101639.78858923973</v>
      </c>
      <c r="BU29" s="93">
        <f t="shared" si="25"/>
        <v>123600.32323127474</v>
      </c>
      <c r="BV29" s="93">
        <f t="shared" si="25"/>
        <v>129243.42885111003</v>
      </c>
      <c r="BW29" s="93">
        <f t="shared" si="25"/>
        <v>125220.54436366707</v>
      </c>
      <c r="BX29" s="93">
        <f t="shared" si="25"/>
        <v>131548.15227303907</v>
      </c>
      <c r="BY29" s="93">
        <f t="shared" si="25"/>
        <v>134518.07044418837</v>
      </c>
      <c r="BZ29" s="131"/>
    </row>
    <row r="30" spans="1:78" x14ac:dyDescent="0.25">
      <c r="A30" s="100">
        <f t="shared" si="4"/>
        <v>2045</v>
      </c>
      <c r="B30" s="2">
        <f t="shared" si="19"/>
        <v>87395.038</v>
      </c>
      <c r="C30" s="2">
        <f t="shared" si="19"/>
        <v>89692.65</v>
      </c>
      <c r="D30" s="2">
        <f t="shared" si="19"/>
        <v>54727.233999999997</v>
      </c>
      <c r="E30" s="2">
        <f t="shared" si="19"/>
        <v>50964.6</v>
      </c>
      <c r="F30" s="2">
        <f t="shared" si="19"/>
        <v>61393</v>
      </c>
      <c r="G30" s="2">
        <f t="shared" si="19"/>
        <v>55842.400000000001</v>
      </c>
      <c r="H30" s="2">
        <f t="shared" si="19"/>
        <v>65429.799999999996</v>
      </c>
      <c r="I30" s="2">
        <f t="shared" si="19"/>
        <v>56851.6</v>
      </c>
      <c r="J30" s="2">
        <f t="shared" si="19"/>
        <v>52377.479999999996</v>
      </c>
      <c r="K30" s="2">
        <f t="shared" si="19"/>
        <v>64084.2</v>
      </c>
      <c r="L30" s="2">
        <f t="shared" si="19"/>
        <v>54160.4</v>
      </c>
      <c r="M30" s="2">
        <f t="shared" si="19"/>
        <v>60552</v>
      </c>
      <c r="N30" s="2">
        <f t="shared" si="19"/>
        <v>61729.399999999994</v>
      </c>
      <c r="O30" s="2">
        <f t="shared" si="15"/>
        <v>42695.200000000004</v>
      </c>
      <c r="P30" s="2">
        <f t="shared" si="15"/>
        <v>58641.599999999999</v>
      </c>
      <c r="Q30" s="2">
        <f t="shared" si="15"/>
        <v>50411.200000000004</v>
      </c>
      <c r="R30" s="2">
        <f t="shared" si="15"/>
        <v>40637.599999999999</v>
      </c>
      <c r="S30" s="2">
        <f t="shared" si="15"/>
        <v>40271.090000000004</v>
      </c>
      <c r="T30" s="5">
        <f t="shared" si="15"/>
        <v>42180.800000000003</v>
      </c>
      <c r="U30" s="6">
        <f t="shared" si="15"/>
        <v>40894.800000000003</v>
      </c>
      <c r="V30" s="5">
        <f t="shared" si="15"/>
        <v>42952.4</v>
      </c>
      <c r="W30" s="2">
        <f t="shared" si="15"/>
        <v>40509</v>
      </c>
      <c r="X30" s="2">
        <f t="shared" si="15"/>
        <v>42309.4</v>
      </c>
      <c r="Y30" s="2">
        <f t="shared" si="15"/>
        <v>44881.4</v>
      </c>
      <c r="Z30" s="2">
        <f t="shared" si="15"/>
        <v>44752.800000000003</v>
      </c>
      <c r="AA30" s="2">
        <f t="shared" si="11"/>
        <v>49639.6</v>
      </c>
      <c r="AB30" s="2">
        <f t="shared" si="11"/>
        <v>44624.200000000004</v>
      </c>
      <c r="AC30" s="2">
        <f t="shared" si="11"/>
        <v>43338.200000000004</v>
      </c>
      <c r="AD30" s="2">
        <f t="shared" si="11"/>
        <v>50797</v>
      </c>
      <c r="AE30" s="2">
        <f t="shared" si="11"/>
        <v>54655</v>
      </c>
      <c r="AF30" s="2">
        <f t="shared" si="11"/>
        <v>40766.200000000004</v>
      </c>
      <c r="AG30" s="2">
        <f t="shared" si="11"/>
        <v>47376.24</v>
      </c>
      <c r="AH30" s="2">
        <f t="shared" si="11"/>
        <v>54655</v>
      </c>
      <c r="AI30" s="2">
        <f t="shared" si="20"/>
        <v>128010.59999999999</v>
      </c>
      <c r="AJ30" s="2">
        <f t="shared" si="20"/>
        <v>120213</v>
      </c>
      <c r="AK30" s="2">
        <f t="shared" si="20"/>
        <v>121512.59999999999</v>
      </c>
      <c r="AL30" s="2">
        <f t="shared" si="20"/>
        <v>116964</v>
      </c>
      <c r="AM30" s="2">
        <f t="shared" si="20"/>
        <v>120213</v>
      </c>
      <c r="AN30" s="2">
        <f t="shared" si="5"/>
        <v>103265.76</v>
      </c>
      <c r="AO30" s="5">
        <f t="shared" si="5"/>
        <v>88015.2</v>
      </c>
      <c r="AP30" s="2">
        <f t="shared" si="5"/>
        <v>127358.39999999999</v>
      </c>
      <c r="AQ30" s="2">
        <f t="shared" si="5"/>
        <v>128074.95999999999</v>
      </c>
      <c r="AR30" s="2">
        <f t="shared" si="5"/>
        <v>129558.10399999999</v>
      </c>
      <c r="AS30" s="2">
        <f t="shared" si="5"/>
        <v>129558.10399999999</v>
      </c>
      <c r="AT30" s="2">
        <f t="shared" si="12"/>
        <v>121193.27999999998</v>
      </c>
      <c r="AU30" s="2">
        <f t="shared" si="12"/>
        <v>161496.4</v>
      </c>
      <c r="AV30" s="2">
        <f t="shared" si="12"/>
        <v>148395.51999999999</v>
      </c>
      <c r="AW30" s="2">
        <f t="shared" si="12"/>
        <v>148395.51999999999</v>
      </c>
      <c r="AX30" s="2">
        <f t="shared" si="12"/>
        <v>148395.51999999999</v>
      </c>
      <c r="AY30" s="2">
        <f t="shared" si="12"/>
        <v>171649.91999999998</v>
      </c>
      <c r="AZ30" s="2">
        <f t="shared" si="12"/>
        <v>180002.57599999997</v>
      </c>
      <c r="BA30" s="2">
        <f t="shared" si="12"/>
        <v>167664.22399999999</v>
      </c>
      <c r="BB30" s="2">
        <f t="shared" si="12"/>
        <v>172051.46399999998</v>
      </c>
      <c r="BC30" s="2">
        <f t="shared" si="12"/>
        <v>183044.57599999997</v>
      </c>
      <c r="BD30" s="2">
        <f t="shared" si="12"/>
        <v>180140.47999999998</v>
      </c>
      <c r="BE30" s="2">
        <f t="shared" si="13"/>
        <v>141342.136</v>
      </c>
      <c r="BF30" s="2">
        <f t="shared" si="13"/>
        <v>156696.79999999999</v>
      </c>
      <c r="BG30" s="2">
        <f t="shared" si="13"/>
        <v>170903.61599999998</v>
      </c>
      <c r="BH30" s="2">
        <f t="shared" si="13"/>
        <v>176534.696</v>
      </c>
      <c r="BI30" s="2">
        <f t="shared" si="13"/>
        <v>176534.696</v>
      </c>
      <c r="BJ30" s="19"/>
      <c r="BN30" s="134"/>
      <c r="BO30" s="92" t="s">
        <v>87</v>
      </c>
      <c r="BP30" s="93">
        <f>(VLOOKUP(BP$16,$BQ$3:$BV$7,5)*4*BP$15*BP$13)/(BP$11*BP$12)</f>
        <v>126540.68309155045</v>
      </c>
      <c r="BQ30" s="93">
        <f t="shared" ref="BQ30:BY30" si="26">(VLOOKUP(BQ$16,$BQ$3:$BV$7,5)*4*BQ$15*BQ$13)/(BQ$11*BQ$12)</f>
        <v>115321.37886657394</v>
      </c>
      <c r="BR30" s="93">
        <f t="shared" si="26"/>
        <v>101976.08878202613</v>
      </c>
      <c r="BS30" s="93">
        <f t="shared" si="26"/>
        <v>101569.47299804441</v>
      </c>
      <c r="BT30" s="93">
        <f t="shared" si="26"/>
        <v>122548.54509902619</v>
      </c>
      <c r="BU30" s="93">
        <f t="shared" si="26"/>
        <v>153931.69089539122</v>
      </c>
      <c r="BV30" s="93">
        <f t="shared" si="26"/>
        <v>159068.8355090585</v>
      </c>
      <c r="BW30" s="93">
        <f t="shared" si="26"/>
        <v>155949.51230567126</v>
      </c>
      <c r="BX30" s="93">
        <f t="shared" si="26"/>
        <v>163829.90743206706</v>
      </c>
      <c r="BY30" s="93">
        <f t="shared" si="26"/>
        <v>167528.63987834504</v>
      </c>
      <c r="BZ30" s="131"/>
    </row>
    <row r="31" spans="1:78" ht="15" customHeight="1" thickBot="1" x14ac:dyDescent="0.3">
      <c r="A31" s="100">
        <f t="shared" si="4"/>
        <v>2046</v>
      </c>
      <c r="B31" s="2">
        <f t="shared" si="19"/>
        <v>89005.767000000007</v>
      </c>
      <c r="C31" s="2">
        <f t="shared" si="19"/>
        <v>91345.725000000006</v>
      </c>
      <c r="D31" s="2">
        <f t="shared" si="19"/>
        <v>55735.881000000001</v>
      </c>
      <c r="E31" s="2">
        <f t="shared" si="19"/>
        <v>51903.9</v>
      </c>
      <c r="F31" s="2">
        <f t="shared" si="19"/>
        <v>62524.5</v>
      </c>
      <c r="G31" s="2">
        <f t="shared" si="19"/>
        <v>56871.600000000006</v>
      </c>
      <c r="H31" s="2">
        <f t="shared" si="19"/>
        <v>66635.7</v>
      </c>
      <c r="I31" s="2">
        <f t="shared" si="19"/>
        <v>57899.4</v>
      </c>
      <c r="J31" s="2">
        <f t="shared" si="19"/>
        <v>53342.82</v>
      </c>
      <c r="K31" s="2">
        <f t="shared" si="19"/>
        <v>65265.3</v>
      </c>
      <c r="L31" s="2">
        <f t="shared" si="19"/>
        <v>55158.600000000006</v>
      </c>
      <c r="M31" s="2">
        <f t="shared" si="19"/>
        <v>61668</v>
      </c>
      <c r="N31" s="2">
        <f t="shared" si="19"/>
        <v>62867.100000000006</v>
      </c>
      <c r="O31" s="2">
        <f t="shared" si="15"/>
        <v>43126.799999999996</v>
      </c>
      <c r="P31" s="2">
        <f t="shared" si="15"/>
        <v>59234.399999999994</v>
      </c>
      <c r="Q31" s="2">
        <f t="shared" si="15"/>
        <v>50920.799999999996</v>
      </c>
      <c r="R31" s="2">
        <f t="shared" si="15"/>
        <v>41048.400000000001</v>
      </c>
      <c r="S31" s="2">
        <f t="shared" si="15"/>
        <v>40678.184999999998</v>
      </c>
      <c r="T31" s="5">
        <f t="shared" si="15"/>
        <v>42607.199999999997</v>
      </c>
      <c r="U31" s="6">
        <f t="shared" si="15"/>
        <v>41308.199999999997</v>
      </c>
      <c r="V31" s="5">
        <f t="shared" si="15"/>
        <v>43386.6</v>
      </c>
      <c r="W31" s="2">
        <f t="shared" si="15"/>
        <v>40918.5</v>
      </c>
      <c r="X31" s="2">
        <f t="shared" si="15"/>
        <v>42737.1</v>
      </c>
      <c r="Y31" s="2">
        <f t="shared" si="15"/>
        <v>45335.1</v>
      </c>
      <c r="Z31" s="2">
        <f t="shared" si="15"/>
        <v>45205.2</v>
      </c>
      <c r="AA31" s="2">
        <f t="shared" si="11"/>
        <v>50141.399999999994</v>
      </c>
      <c r="AB31" s="2">
        <f t="shared" si="11"/>
        <v>45075.299999999996</v>
      </c>
      <c r="AC31" s="2">
        <f t="shared" si="11"/>
        <v>43776.299999999996</v>
      </c>
      <c r="AD31" s="2">
        <f t="shared" si="11"/>
        <v>51310.5</v>
      </c>
      <c r="AE31" s="2">
        <f t="shared" si="11"/>
        <v>55207.5</v>
      </c>
      <c r="AF31" s="2">
        <f t="shared" si="11"/>
        <v>41178.299999999996</v>
      </c>
      <c r="AG31" s="2">
        <f t="shared" si="11"/>
        <v>47855.159999999996</v>
      </c>
      <c r="AH31" s="2">
        <f t="shared" si="11"/>
        <v>55207.5</v>
      </c>
      <c r="AI31" s="2">
        <f t="shared" si="20"/>
        <v>131142.9</v>
      </c>
      <c r="AJ31" s="2">
        <f t="shared" si="20"/>
        <v>123154.49999999999</v>
      </c>
      <c r="AK31" s="2">
        <f t="shared" si="20"/>
        <v>124485.9</v>
      </c>
      <c r="AL31" s="2">
        <f t="shared" si="20"/>
        <v>119825.99999999999</v>
      </c>
      <c r="AM31" s="2">
        <f t="shared" si="20"/>
        <v>123154.49999999999</v>
      </c>
      <c r="AN31" s="2">
        <f t="shared" si="5"/>
        <v>104487.84</v>
      </c>
      <c r="AO31" s="5">
        <f t="shared" si="5"/>
        <v>89056.799999999988</v>
      </c>
      <c r="AP31" s="2">
        <f t="shared" si="5"/>
        <v>128865.59999999999</v>
      </c>
      <c r="AQ31" s="2">
        <f t="shared" si="5"/>
        <v>129590.63999999998</v>
      </c>
      <c r="AR31" s="2">
        <f t="shared" si="5"/>
        <v>131091.33599999998</v>
      </c>
      <c r="AS31" s="2">
        <f t="shared" si="5"/>
        <v>131091.33599999998</v>
      </c>
      <c r="AT31" s="2">
        <f t="shared" si="12"/>
        <v>122627.51999999999</v>
      </c>
      <c r="AU31" s="2">
        <f t="shared" si="12"/>
        <v>163407.59999999998</v>
      </c>
      <c r="AV31" s="2">
        <f t="shared" si="12"/>
        <v>150151.67999999999</v>
      </c>
      <c r="AW31" s="2">
        <f t="shared" si="12"/>
        <v>150151.67999999999</v>
      </c>
      <c r="AX31" s="2">
        <f t="shared" si="12"/>
        <v>150151.67999999999</v>
      </c>
      <c r="AY31" s="2">
        <f t="shared" si="12"/>
        <v>173681.28</v>
      </c>
      <c r="AZ31" s="2">
        <f t="shared" si="12"/>
        <v>182132.78399999999</v>
      </c>
      <c r="BA31" s="2">
        <f t="shared" si="12"/>
        <v>169648.416</v>
      </c>
      <c r="BB31" s="2">
        <f t="shared" si="12"/>
        <v>174087.57599999997</v>
      </c>
      <c r="BC31" s="2">
        <f t="shared" si="12"/>
        <v>185210.78399999999</v>
      </c>
      <c r="BD31" s="2">
        <f t="shared" si="12"/>
        <v>182272.31999999998</v>
      </c>
      <c r="BE31" s="2">
        <f t="shared" si="13"/>
        <v>143014.82399999999</v>
      </c>
      <c r="BF31" s="2">
        <f t="shared" si="13"/>
        <v>158551.19999999998</v>
      </c>
      <c r="BG31" s="2">
        <f t="shared" si="13"/>
        <v>172926.14399999997</v>
      </c>
      <c r="BH31" s="2">
        <f t="shared" si="13"/>
        <v>178623.86399999997</v>
      </c>
      <c r="BI31" s="2">
        <f t="shared" si="13"/>
        <v>178623.86399999997</v>
      </c>
      <c r="BJ31" s="19"/>
      <c r="BN31" s="134"/>
      <c r="BO31" s="92" t="s">
        <v>92</v>
      </c>
      <c r="BP31" s="93">
        <f>(VLOOKUP(BP$16,$BQ$3:$BV$7,6)*4*BP$15*BP$13)/(BP$11*BP$12)</f>
        <v>146008.48049025051</v>
      </c>
      <c r="BQ31" s="93">
        <f t="shared" ref="BQ31:BY31" si="27">(VLOOKUP(BQ$16,$BQ$3:$BV$7,6)*4*BQ$15*BQ$13)/(BQ$11*BQ$12)</f>
        <v>131171.23662548696</v>
      </c>
      <c r="BR31" s="93">
        <f t="shared" si="27"/>
        <v>115991.75975206762</v>
      </c>
      <c r="BS31" s="93">
        <f t="shared" si="27"/>
        <v>115529.25838640121</v>
      </c>
      <c r="BT31" s="93">
        <f t="shared" si="27"/>
        <v>139391.71006524307</v>
      </c>
      <c r="BU31" s="93">
        <f t="shared" si="27"/>
        <v>178196.78502668446</v>
      </c>
      <c r="BV31" s="93">
        <f t="shared" si="27"/>
        <v>183540.96404891368</v>
      </c>
      <c r="BW31" s="93">
        <f t="shared" si="27"/>
        <v>180532.68665927465</v>
      </c>
      <c r="BX31" s="93">
        <f t="shared" si="27"/>
        <v>189655.31155928946</v>
      </c>
      <c r="BY31" s="93">
        <f t="shared" si="27"/>
        <v>193937.09542567038</v>
      </c>
      <c r="BZ31" s="132"/>
    </row>
    <row r="32" spans="1:78" x14ac:dyDescent="0.25">
      <c r="A32" s="100">
        <f t="shared" si="4"/>
        <v>2047</v>
      </c>
      <c r="B32" s="2">
        <f t="shared" si="19"/>
        <v>90616.495999999999</v>
      </c>
      <c r="C32" s="2">
        <f t="shared" si="19"/>
        <v>92998.8</v>
      </c>
      <c r="D32" s="2">
        <f t="shared" si="19"/>
        <v>56744.527999999998</v>
      </c>
      <c r="E32" s="2">
        <f t="shared" si="19"/>
        <v>52843.199999999997</v>
      </c>
      <c r="F32" s="2">
        <f t="shared" si="19"/>
        <v>63656</v>
      </c>
      <c r="G32" s="2">
        <f t="shared" si="19"/>
        <v>57900.800000000003</v>
      </c>
      <c r="H32" s="2">
        <f t="shared" si="19"/>
        <v>67841.600000000006</v>
      </c>
      <c r="I32" s="2">
        <f t="shared" si="19"/>
        <v>58947.199999999997</v>
      </c>
      <c r="J32" s="2">
        <f t="shared" si="19"/>
        <v>54308.159999999996</v>
      </c>
      <c r="K32" s="2">
        <f t="shared" si="19"/>
        <v>66446.399999999994</v>
      </c>
      <c r="L32" s="2">
        <f t="shared" si="19"/>
        <v>56156.800000000003</v>
      </c>
      <c r="M32" s="2">
        <f t="shared" si="19"/>
        <v>62784</v>
      </c>
      <c r="N32" s="2">
        <f t="shared" si="19"/>
        <v>64004.800000000003</v>
      </c>
      <c r="O32" s="2">
        <f t="shared" si="15"/>
        <v>43558.400000000001</v>
      </c>
      <c r="P32" s="2">
        <f t="shared" si="15"/>
        <v>59827.200000000004</v>
      </c>
      <c r="Q32" s="2">
        <f t="shared" si="15"/>
        <v>51430.400000000001</v>
      </c>
      <c r="R32" s="2">
        <f t="shared" si="15"/>
        <v>41459.200000000004</v>
      </c>
      <c r="S32" s="2">
        <f t="shared" si="15"/>
        <v>41085.279999999999</v>
      </c>
      <c r="T32" s="5">
        <f t="shared" si="15"/>
        <v>43033.599999999999</v>
      </c>
      <c r="U32" s="6">
        <f t="shared" si="15"/>
        <v>41721.599999999999</v>
      </c>
      <c r="V32" s="5">
        <f t="shared" si="15"/>
        <v>43820.800000000003</v>
      </c>
      <c r="W32" s="2">
        <f t="shared" si="15"/>
        <v>41328</v>
      </c>
      <c r="X32" s="2">
        <f t="shared" si="15"/>
        <v>43164.800000000003</v>
      </c>
      <c r="Y32" s="2">
        <f t="shared" si="15"/>
        <v>45788.800000000003</v>
      </c>
      <c r="Z32" s="2">
        <f t="shared" si="15"/>
        <v>45657.599999999999</v>
      </c>
      <c r="AA32" s="2">
        <f t="shared" si="11"/>
        <v>50643.200000000004</v>
      </c>
      <c r="AB32" s="2">
        <f t="shared" si="11"/>
        <v>45526.400000000001</v>
      </c>
      <c r="AC32" s="2">
        <f t="shared" si="11"/>
        <v>44214.400000000001</v>
      </c>
      <c r="AD32" s="2">
        <f t="shared" si="11"/>
        <v>51824</v>
      </c>
      <c r="AE32" s="2">
        <f t="shared" si="11"/>
        <v>55760</v>
      </c>
      <c r="AF32" s="2">
        <f t="shared" si="11"/>
        <v>41590.400000000001</v>
      </c>
      <c r="AG32" s="2">
        <f t="shared" si="11"/>
        <v>48334.080000000002</v>
      </c>
      <c r="AH32" s="2">
        <f t="shared" si="11"/>
        <v>55760</v>
      </c>
      <c r="AI32" s="2">
        <f t="shared" si="20"/>
        <v>134275.20000000001</v>
      </c>
      <c r="AJ32" s="2">
        <f t="shared" si="20"/>
        <v>126096.00000000001</v>
      </c>
      <c r="AK32" s="2">
        <f t="shared" si="20"/>
        <v>127459.20000000001</v>
      </c>
      <c r="AL32" s="2">
        <f t="shared" si="20"/>
        <v>122688.00000000001</v>
      </c>
      <c r="AM32" s="2">
        <f t="shared" si="20"/>
        <v>126096.00000000001</v>
      </c>
      <c r="AN32" s="2">
        <f t="shared" si="5"/>
        <v>105709.92</v>
      </c>
      <c r="AO32" s="5">
        <f t="shared" si="5"/>
        <v>90098.4</v>
      </c>
      <c r="AP32" s="2">
        <f t="shared" si="5"/>
        <v>130372.79999999999</v>
      </c>
      <c r="AQ32" s="2">
        <f t="shared" si="5"/>
        <v>131106.31999999998</v>
      </c>
      <c r="AR32" s="2">
        <f t="shared" si="5"/>
        <v>132624.568</v>
      </c>
      <c r="AS32" s="2">
        <f t="shared" si="5"/>
        <v>132624.568</v>
      </c>
      <c r="AT32" s="2">
        <f t="shared" si="12"/>
        <v>124061.75999999999</v>
      </c>
      <c r="AU32" s="2">
        <f t="shared" si="12"/>
        <v>165318.79999999999</v>
      </c>
      <c r="AV32" s="2">
        <f t="shared" si="12"/>
        <v>151907.84</v>
      </c>
      <c r="AW32" s="2">
        <f t="shared" si="12"/>
        <v>151907.84</v>
      </c>
      <c r="AX32" s="2">
        <f t="shared" si="12"/>
        <v>151907.84</v>
      </c>
      <c r="AY32" s="2">
        <f t="shared" si="12"/>
        <v>175712.63999999998</v>
      </c>
      <c r="AZ32" s="2">
        <f t="shared" si="12"/>
        <v>184262.992</v>
      </c>
      <c r="BA32" s="2">
        <f t="shared" si="12"/>
        <v>171632.60799999998</v>
      </c>
      <c r="BB32" s="2">
        <f t="shared" si="12"/>
        <v>176123.68799999999</v>
      </c>
      <c r="BC32" s="2">
        <f t="shared" si="12"/>
        <v>187376.992</v>
      </c>
      <c r="BD32" s="2">
        <f t="shared" si="12"/>
        <v>184404.15999999997</v>
      </c>
      <c r="BE32" s="2">
        <f t="shared" si="13"/>
        <v>144687.51199999999</v>
      </c>
      <c r="BF32" s="2">
        <f t="shared" si="13"/>
        <v>160405.59999999998</v>
      </c>
      <c r="BG32" s="2">
        <f t="shared" si="13"/>
        <v>174948.67199999999</v>
      </c>
      <c r="BH32" s="2">
        <f t="shared" si="13"/>
        <v>180713.03199999998</v>
      </c>
      <c r="BI32" s="2">
        <f t="shared" si="13"/>
        <v>180713.03199999998</v>
      </c>
      <c r="BJ32" s="19"/>
    </row>
    <row r="33" spans="1:62" x14ac:dyDescent="0.25">
      <c r="A33" s="100">
        <f t="shared" si="4"/>
        <v>2048</v>
      </c>
      <c r="B33" s="2">
        <f t="shared" si="19"/>
        <v>92227.224999999991</v>
      </c>
      <c r="C33" s="2">
        <f t="shared" si="19"/>
        <v>94651.875</v>
      </c>
      <c r="D33" s="2">
        <f t="shared" si="19"/>
        <v>57753.174999999996</v>
      </c>
      <c r="E33" s="2">
        <f t="shared" si="19"/>
        <v>53782.5</v>
      </c>
      <c r="F33" s="2">
        <f t="shared" si="19"/>
        <v>64787.5</v>
      </c>
      <c r="G33" s="2">
        <f t="shared" si="19"/>
        <v>58930</v>
      </c>
      <c r="H33" s="2">
        <f t="shared" si="19"/>
        <v>69047.5</v>
      </c>
      <c r="I33" s="2">
        <f t="shared" si="19"/>
        <v>59995</v>
      </c>
      <c r="J33" s="2">
        <f t="shared" si="19"/>
        <v>55273.5</v>
      </c>
      <c r="K33" s="2">
        <f t="shared" si="19"/>
        <v>67627.5</v>
      </c>
      <c r="L33" s="2">
        <f t="shared" si="19"/>
        <v>57155</v>
      </c>
      <c r="M33" s="2">
        <f t="shared" si="19"/>
        <v>63900</v>
      </c>
      <c r="N33" s="2">
        <f t="shared" si="19"/>
        <v>65142.5</v>
      </c>
      <c r="O33" s="2">
        <f t="shared" si="15"/>
        <v>43990</v>
      </c>
      <c r="P33" s="2">
        <f t="shared" si="15"/>
        <v>60420</v>
      </c>
      <c r="Q33" s="2">
        <f t="shared" si="15"/>
        <v>51940</v>
      </c>
      <c r="R33" s="2">
        <f t="shared" si="15"/>
        <v>41870</v>
      </c>
      <c r="S33" s="2">
        <f t="shared" si="15"/>
        <v>41492.375</v>
      </c>
      <c r="T33" s="5">
        <f t="shared" si="15"/>
        <v>43460</v>
      </c>
      <c r="U33" s="6">
        <f t="shared" si="15"/>
        <v>42135</v>
      </c>
      <c r="V33" s="5">
        <f t="shared" si="15"/>
        <v>44255</v>
      </c>
      <c r="W33" s="2">
        <f t="shared" si="15"/>
        <v>41737.5</v>
      </c>
      <c r="X33" s="2">
        <f t="shared" si="15"/>
        <v>43592.5</v>
      </c>
      <c r="Y33" s="2">
        <f t="shared" si="15"/>
        <v>46242.5</v>
      </c>
      <c r="Z33" s="2">
        <f t="shared" si="15"/>
        <v>46110</v>
      </c>
      <c r="AA33" s="2">
        <f t="shared" si="11"/>
        <v>51145</v>
      </c>
      <c r="AB33" s="2">
        <f t="shared" si="11"/>
        <v>45977.5</v>
      </c>
      <c r="AC33" s="2">
        <f t="shared" si="11"/>
        <v>44652.5</v>
      </c>
      <c r="AD33" s="2">
        <f t="shared" si="11"/>
        <v>52337.5</v>
      </c>
      <c r="AE33" s="2">
        <f t="shared" si="11"/>
        <v>56312.5</v>
      </c>
      <c r="AF33" s="2">
        <f t="shared" si="11"/>
        <v>42002.5</v>
      </c>
      <c r="AG33" s="2">
        <f t="shared" si="11"/>
        <v>48813</v>
      </c>
      <c r="AH33" s="2">
        <f t="shared" si="11"/>
        <v>56312.5</v>
      </c>
      <c r="AI33" s="2">
        <f t="shared" si="20"/>
        <v>137407.5</v>
      </c>
      <c r="AJ33" s="2">
        <f t="shared" si="20"/>
        <v>129037.50000000001</v>
      </c>
      <c r="AK33" s="2">
        <f t="shared" si="20"/>
        <v>130432.50000000001</v>
      </c>
      <c r="AL33" s="2">
        <f t="shared" si="20"/>
        <v>125550.00000000001</v>
      </c>
      <c r="AM33" s="2">
        <f t="shared" si="20"/>
        <v>129037.50000000001</v>
      </c>
      <c r="AN33" s="2">
        <f t="shared" si="5"/>
        <v>106932</v>
      </c>
      <c r="AO33" s="5">
        <f t="shared" si="5"/>
        <v>91140</v>
      </c>
      <c r="AP33" s="2">
        <f t="shared" si="5"/>
        <v>131880</v>
      </c>
      <c r="AQ33" s="2">
        <f t="shared" si="5"/>
        <v>132622</v>
      </c>
      <c r="AR33" s="2">
        <f t="shared" si="5"/>
        <v>134157.79999999999</v>
      </c>
      <c r="AS33" s="2">
        <f t="shared" si="5"/>
        <v>134157.79999999999</v>
      </c>
      <c r="AT33" s="2">
        <f t="shared" si="12"/>
        <v>125495.99999999999</v>
      </c>
      <c r="AU33" s="2">
        <f t="shared" si="12"/>
        <v>167230</v>
      </c>
      <c r="AV33" s="2">
        <f t="shared" si="12"/>
        <v>153664</v>
      </c>
      <c r="AW33" s="2">
        <f t="shared" si="12"/>
        <v>153664</v>
      </c>
      <c r="AX33" s="2">
        <f t="shared" si="12"/>
        <v>153664</v>
      </c>
      <c r="AY33" s="2">
        <f t="shared" si="12"/>
        <v>177744</v>
      </c>
      <c r="AZ33" s="2">
        <f t="shared" si="12"/>
        <v>186393.19999999998</v>
      </c>
      <c r="BA33" s="2">
        <f t="shared" si="12"/>
        <v>173616.8</v>
      </c>
      <c r="BB33" s="2">
        <f t="shared" si="12"/>
        <v>178159.8</v>
      </c>
      <c r="BC33" s="2">
        <f t="shared" si="12"/>
        <v>189543.19999999998</v>
      </c>
      <c r="BD33" s="2">
        <f t="shared" si="12"/>
        <v>186536</v>
      </c>
      <c r="BE33" s="2">
        <f t="shared" si="13"/>
        <v>146360.19999999998</v>
      </c>
      <c r="BF33" s="2">
        <f t="shared" si="13"/>
        <v>162260</v>
      </c>
      <c r="BG33" s="2">
        <f t="shared" si="13"/>
        <v>176971.19999999998</v>
      </c>
      <c r="BH33" s="2">
        <f t="shared" si="13"/>
        <v>182802.19999999998</v>
      </c>
      <c r="BI33" s="2">
        <f t="shared" si="13"/>
        <v>182802.19999999998</v>
      </c>
      <c r="BJ33" s="19"/>
    </row>
    <row r="34" spans="1:62" x14ac:dyDescent="0.25">
      <c r="A34" s="100">
        <f t="shared" si="4"/>
        <v>2049</v>
      </c>
      <c r="B34" s="2">
        <f t="shared" si="19"/>
        <v>93837.953999999998</v>
      </c>
      <c r="C34" s="2">
        <f t="shared" si="19"/>
        <v>96304.95</v>
      </c>
      <c r="D34" s="2">
        <f t="shared" si="19"/>
        <v>58761.822</v>
      </c>
      <c r="E34" s="2">
        <f t="shared" si="19"/>
        <v>54721.8</v>
      </c>
      <c r="F34" s="2">
        <f t="shared" si="19"/>
        <v>65919</v>
      </c>
      <c r="G34" s="2">
        <f t="shared" si="19"/>
        <v>59959.200000000004</v>
      </c>
      <c r="H34" s="2">
        <f t="shared" si="19"/>
        <v>70253.400000000009</v>
      </c>
      <c r="I34" s="2">
        <f t="shared" si="19"/>
        <v>61042.8</v>
      </c>
      <c r="J34" s="2">
        <f t="shared" si="19"/>
        <v>56238.840000000004</v>
      </c>
      <c r="K34" s="2">
        <f t="shared" si="19"/>
        <v>68808.600000000006</v>
      </c>
      <c r="L34" s="2">
        <f t="shared" si="19"/>
        <v>58153.200000000004</v>
      </c>
      <c r="M34" s="2">
        <f t="shared" si="19"/>
        <v>65016</v>
      </c>
      <c r="N34" s="2">
        <f t="shared" si="19"/>
        <v>66280.2</v>
      </c>
      <c r="O34" s="2">
        <f t="shared" si="15"/>
        <v>44421.600000000006</v>
      </c>
      <c r="P34" s="2">
        <f t="shared" si="15"/>
        <v>61012.800000000003</v>
      </c>
      <c r="Q34" s="2">
        <f t="shared" si="15"/>
        <v>52449.600000000006</v>
      </c>
      <c r="R34" s="2">
        <f t="shared" si="15"/>
        <v>42280.800000000003</v>
      </c>
      <c r="S34" s="2">
        <f t="shared" si="15"/>
        <v>41899.47</v>
      </c>
      <c r="T34" s="5">
        <f t="shared" si="15"/>
        <v>43886.400000000001</v>
      </c>
      <c r="U34" s="6">
        <f t="shared" si="15"/>
        <v>42548.4</v>
      </c>
      <c r="V34" s="5">
        <f t="shared" si="15"/>
        <v>44689.200000000004</v>
      </c>
      <c r="W34" s="2">
        <f t="shared" si="15"/>
        <v>42147</v>
      </c>
      <c r="X34" s="2">
        <f t="shared" si="15"/>
        <v>44020.200000000004</v>
      </c>
      <c r="Y34" s="2">
        <f t="shared" si="15"/>
        <v>46696.200000000004</v>
      </c>
      <c r="Z34" s="2">
        <f t="shared" si="15"/>
        <v>46562.400000000001</v>
      </c>
      <c r="AA34" s="2">
        <f t="shared" si="11"/>
        <v>51646.8</v>
      </c>
      <c r="AB34" s="2">
        <f t="shared" si="11"/>
        <v>46428.600000000006</v>
      </c>
      <c r="AC34" s="2">
        <f t="shared" si="11"/>
        <v>45090.600000000006</v>
      </c>
      <c r="AD34" s="2">
        <f t="shared" si="11"/>
        <v>52851</v>
      </c>
      <c r="AE34" s="2">
        <f t="shared" si="11"/>
        <v>56865</v>
      </c>
      <c r="AF34" s="2">
        <f t="shared" si="11"/>
        <v>42414.600000000006</v>
      </c>
      <c r="AG34" s="2">
        <f t="shared" si="11"/>
        <v>49291.920000000006</v>
      </c>
      <c r="AH34" s="2">
        <f t="shared" si="11"/>
        <v>56865</v>
      </c>
      <c r="AI34" s="2">
        <f t="shared" si="20"/>
        <v>140539.80000000002</v>
      </c>
      <c r="AJ34" s="2">
        <f t="shared" si="20"/>
        <v>131979</v>
      </c>
      <c r="AK34" s="2">
        <f t="shared" si="20"/>
        <v>133405.80000000002</v>
      </c>
      <c r="AL34" s="2">
        <f t="shared" si="20"/>
        <v>128412</v>
      </c>
      <c r="AM34" s="2">
        <f t="shared" si="20"/>
        <v>131979</v>
      </c>
      <c r="AN34" s="2">
        <f t="shared" si="5"/>
        <v>108154.07999999999</v>
      </c>
      <c r="AO34" s="5">
        <f t="shared" si="5"/>
        <v>92181.599999999991</v>
      </c>
      <c r="AP34" s="2">
        <f t="shared" si="5"/>
        <v>133387.19999999998</v>
      </c>
      <c r="AQ34" s="2">
        <f t="shared" si="5"/>
        <v>134137.68</v>
      </c>
      <c r="AR34" s="2">
        <f t="shared" si="5"/>
        <v>135691.03200000001</v>
      </c>
      <c r="AS34" s="2">
        <f t="shared" si="5"/>
        <v>135691.03200000001</v>
      </c>
      <c r="AT34" s="2">
        <f t="shared" si="12"/>
        <v>126930.23999999999</v>
      </c>
      <c r="AU34" s="2">
        <f t="shared" si="12"/>
        <v>169141.19999999998</v>
      </c>
      <c r="AV34" s="2">
        <f t="shared" si="12"/>
        <v>155420.16</v>
      </c>
      <c r="AW34" s="2">
        <f t="shared" si="12"/>
        <v>155420.16</v>
      </c>
      <c r="AX34" s="2">
        <f t="shared" si="12"/>
        <v>155420.16</v>
      </c>
      <c r="AY34" s="2">
        <f t="shared" si="12"/>
        <v>179775.35999999999</v>
      </c>
      <c r="AZ34" s="2">
        <f t="shared" si="12"/>
        <v>188523.408</v>
      </c>
      <c r="BA34" s="2">
        <f t="shared" si="12"/>
        <v>175600.992</v>
      </c>
      <c r="BB34" s="2">
        <f t="shared" si="12"/>
        <v>180195.91199999998</v>
      </c>
      <c r="BC34" s="2">
        <f t="shared" si="12"/>
        <v>191709.408</v>
      </c>
      <c r="BD34" s="2">
        <f t="shared" si="12"/>
        <v>188667.84</v>
      </c>
      <c r="BE34" s="2">
        <f t="shared" si="13"/>
        <v>148032.88800000001</v>
      </c>
      <c r="BF34" s="2">
        <f t="shared" si="13"/>
        <v>164114.4</v>
      </c>
      <c r="BG34" s="2">
        <f t="shared" si="13"/>
        <v>178993.728</v>
      </c>
      <c r="BH34" s="2">
        <f t="shared" si="13"/>
        <v>184891.36799999999</v>
      </c>
      <c r="BI34" s="2">
        <f t="shared" si="13"/>
        <v>184891.36799999999</v>
      </c>
      <c r="BJ34" s="19"/>
    </row>
    <row r="35" spans="1:62" x14ac:dyDescent="0.25">
      <c r="A35" s="100">
        <f t="shared" si="4"/>
        <v>2050</v>
      </c>
      <c r="B35" s="2">
        <f t="shared" si="19"/>
        <v>95448.683000000005</v>
      </c>
      <c r="C35" s="2">
        <f t="shared" si="19"/>
        <v>97958.024999999994</v>
      </c>
      <c r="D35" s="2">
        <f t="shared" si="19"/>
        <v>59770.468999999997</v>
      </c>
      <c r="E35" s="2">
        <f t="shared" si="19"/>
        <v>55661.1</v>
      </c>
      <c r="F35" s="2">
        <f t="shared" si="19"/>
        <v>67050.5</v>
      </c>
      <c r="G35" s="2">
        <f t="shared" si="19"/>
        <v>60988.4</v>
      </c>
      <c r="H35" s="2">
        <f t="shared" si="19"/>
        <v>71459.3</v>
      </c>
      <c r="I35" s="2">
        <f t="shared" si="19"/>
        <v>62090.6</v>
      </c>
      <c r="J35" s="2">
        <f t="shared" si="19"/>
        <v>57204.18</v>
      </c>
      <c r="K35" s="2">
        <f t="shared" si="19"/>
        <v>69989.7</v>
      </c>
      <c r="L35" s="2">
        <f t="shared" si="19"/>
        <v>59151.4</v>
      </c>
      <c r="M35" s="2">
        <f t="shared" si="19"/>
        <v>66132</v>
      </c>
      <c r="N35" s="2">
        <f t="shared" si="19"/>
        <v>67417.899999999994</v>
      </c>
      <c r="O35" s="2">
        <f t="shared" si="15"/>
        <v>44853.2</v>
      </c>
      <c r="P35" s="2">
        <f t="shared" si="15"/>
        <v>61605.599999999999</v>
      </c>
      <c r="Q35" s="2">
        <f t="shared" si="15"/>
        <v>52959.199999999997</v>
      </c>
      <c r="R35" s="2">
        <f t="shared" si="15"/>
        <v>42691.6</v>
      </c>
      <c r="S35" s="2">
        <f t="shared" si="15"/>
        <v>42306.565000000002</v>
      </c>
      <c r="T35" s="5">
        <f t="shared" si="15"/>
        <v>44312.800000000003</v>
      </c>
      <c r="U35" s="6">
        <f t="shared" si="15"/>
        <v>42961.8</v>
      </c>
      <c r="V35" s="5">
        <f t="shared" si="15"/>
        <v>45123.4</v>
      </c>
      <c r="W35" s="2">
        <f t="shared" si="15"/>
        <v>42556.5</v>
      </c>
      <c r="X35" s="2">
        <f t="shared" si="15"/>
        <v>44447.9</v>
      </c>
      <c r="Y35" s="2">
        <f t="shared" si="15"/>
        <v>47149.9</v>
      </c>
      <c r="Z35" s="2">
        <f t="shared" si="15"/>
        <v>47014.799999999996</v>
      </c>
      <c r="AA35" s="2">
        <f t="shared" si="11"/>
        <v>52148.6</v>
      </c>
      <c r="AB35" s="2">
        <f t="shared" si="11"/>
        <v>46879.7</v>
      </c>
      <c r="AC35" s="2">
        <f t="shared" si="11"/>
        <v>45528.7</v>
      </c>
      <c r="AD35" s="2">
        <f t="shared" si="11"/>
        <v>53364.5</v>
      </c>
      <c r="AE35" s="2">
        <f t="shared" si="11"/>
        <v>57417.5</v>
      </c>
      <c r="AF35" s="2">
        <f t="shared" si="11"/>
        <v>42826.7</v>
      </c>
      <c r="AG35" s="2">
        <f t="shared" si="11"/>
        <v>49770.84</v>
      </c>
      <c r="AH35" s="2">
        <f t="shared" si="11"/>
        <v>57417.5</v>
      </c>
      <c r="AI35" s="2">
        <f t="shared" si="20"/>
        <v>143672.1</v>
      </c>
      <c r="AJ35" s="2">
        <f t="shared" si="20"/>
        <v>134920.5</v>
      </c>
      <c r="AK35" s="2">
        <f t="shared" si="20"/>
        <v>136379.1</v>
      </c>
      <c r="AL35" s="2">
        <f t="shared" si="20"/>
        <v>131274</v>
      </c>
      <c r="AM35" s="2">
        <f t="shared" si="20"/>
        <v>134920.5</v>
      </c>
      <c r="AN35" s="2">
        <f t="shared" si="5"/>
        <v>109376.15999999999</v>
      </c>
      <c r="AO35" s="5">
        <f t="shared" si="5"/>
        <v>93223.2</v>
      </c>
      <c r="AP35" s="2">
        <f t="shared" si="5"/>
        <v>134894.39999999999</v>
      </c>
      <c r="AQ35" s="2">
        <f t="shared" si="5"/>
        <v>135653.35999999999</v>
      </c>
      <c r="AR35" s="2">
        <f t="shared" si="5"/>
        <v>137224.264</v>
      </c>
      <c r="AS35" s="2">
        <f t="shared" si="5"/>
        <v>137224.264</v>
      </c>
      <c r="AT35" s="2">
        <f t="shared" si="12"/>
        <v>128364.48</v>
      </c>
      <c r="AU35" s="2">
        <f t="shared" si="12"/>
        <v>171052.4</v>
      </c>
      <c r="AV35" s="2">
        <f t="shared" si="12"/>
        <v>157176.32000000001</v>
      </c>
      <c r="AW35" s="2">
        <f t="shared" si="12"/>
        <v>157176.32000000001</v>
      </c>
      <c r="AX35" s="2">
        <f t="shared" si="12"/>
        <v>157176.32000000001</v>
      </c>
      <c r="AY35" s="2">
        <f t="shared" si="12"/>
        <v>181806.72</v>
      </c>
      <c r="AZ35" s="2">
        <f t="shared" si="12"/>
        <v>190653.61599999998</v>
      </c>
      <c r="BA35" s="2">
        <f t="shared" si="12"/>
        <v>177585.18399999998</v>
      </c>
      <c r="BB35" s="2">
        <f t="shared" si="12"/>
        <v>182232.024</v>
      </c>
      <c r="BC35" s="2">
        <f t="shared" si="12"/>
        <v>193875.61599999998</v>
      </c>
      <c r="BD35" s="2">
        <f t="shared" si="12"/>
        <v>190799.68</v>
      </c>
      <c r="BE35" s="2">
        <f t="shared" si="13"/>
        <v>149705.576</v>
      </c>
      <c r="BF35" s="2">
        <f t="shared" si="13"/>
        <v>165968.79999999999</v>
      </c>
      <c r="BG35" s="2">
        <f t="shared" si="13"/>
        <v>181016.25599999999</v>
      </c>
      <c r="BH35" s="2">
        <f t="shared" si="13"/>
        <v>186980.53599999999</v>
      </c>
      <c r="BI35" s="2">
        <f t="shared" si="13"/>
        <v>186980.53599999999</v>
      </c>
      <c r="BJ35" s="19"/>
    </row>
    <row r="36" spans="1:62" x14ac:dyDescent="0.25">
      <c r="A36" s="100">
        <f t="shared" si="4"/>
        <v>2051</v>
      </c>
      <c r="B36" s="2">
        <f t="shared" si="19"/>
        <v>97059.411999999997</v>
      </c>
      <c r="C36" s="2">
        <f t="shared" si="19"/>
        <v>99611.099999999991</v>
      </c>
      <c r="D36" s="2">
        <f t="shared" si="19"/>
        <v>60779.115999999995</v>
      </c>
      <c r="E36" s="2">
        <f t="shared" si="19"/>
        <v>56600.399999999994</v>
      </c>
      <c r="F36" s="2">
        <f t="shared" si="19"/>
        <v>68182</v>
      </c>
      <c r="G36" s="2">
        <f t="shared" si="19"/>
        <v>62017.599999999999</v>
      </c>
      <c r="H36" s="2">
        <f t="shared" si="19"/>
        <v>72665.2</v>
      </c>
      <c r="I36" s="2">
        <f t="shared" si="19"/>
        <v>63138.399999999994</v>
      </c>
      <c r="J36" s="2">
        <f t="shared" si="19"/>
        <v>58169.52</v>
      </c>
      <c r="K36" s="2">
        <f t="shared" si="19"/>
        <v>71170.799999999988</v>
      </c>
      <c r="L36" s="2">
        <f t="shared" si="19"/>
        <v>60149.599999999999</v>
      </c>
      <c r="M36" s="2">
        <f t="shared" si="19"/>
        <v>67248</v>
      </c>
      <c r="N36" s="2">
        <f t="shared" si="19"/>
        <v>68555.599999999991</v>
      </c>
      <c r="O36" s="2">
        <f t="shared" si="15"/>
        <v>45284.799999999996</v>
      </c>
      <c r="P36" s="2">
        <f t="shared" si="15"/>
        <v>62198.399999999994</v>
      </c>
      <c r="Q36" s="2">
        <f t="shared" si="15"/>
        <v>53468.799999999996</v>
      </c>
      <c r="R36" s="2">
        <f t="shared" si="15"/>
        <v>43102.399999999994</v>
      </c>
      <c r="S36" s="2">
        <f t="shared" si="15"/>
        <v>42713.659999999996</v>
      </c>
      <c r="T36" s="5">
        <f t="shared" si="15"/>
        <v>44739.199999999997</v>
      </c>
      <c r="U36" s="6">
        <f t="shared" si="15"/>
        <v>43375.199999999997</v>
      </c>
      <c r="V36" s="5">
        <f t="shared" si="15"/>
        <v>45557.599999999999</v>
      </c>
      <c r="W36" s="2">
        <f t="shared" si="15"/>
        <v>42965.999999999993</v>
      </c>
      <c r="X36" s="2">
        <f t="shared" si="15"/>
        <v>44875.6</v>
      </c>
      <c r="Y36" s="2">
        <f t="shared" si="15"/>
        <v>47603.6</v>
      </c>
      <c r="Z36" s="2">
        <f t="shared" si="15"/>
        <v>47467.199999999997</v>
      </c>
      <c r="AA36" s="2">
        <f t="shared" si="11"/>
        <v>52650.399999999994</v>
      </c>
      <c r="AB36" s="2">
        <f t="shared" si="11"/>
        <v>47330.799999999996</v>
      </c>
      <c r="AC36" s="2">
        <f t="shared" si="11"/>
        <v>45966.799999999996</v>
      </c>
      <c r="AD36" s="2">
        <f t="shared" si="11"/>
        <v>53877.999999999993</v>
      </c>
      <c r="AE36" s="2">
        <f t="shared" si="11"/>
        <v>57969.999999999993</v>
      </c>
      <c r="AF36" s="2">
        <f t="shared" si="11"/>
        <v>43238.799999999996</v>
      </c>
      <c r="AG36" s="2">
        <f t="shared" si="11"/>
        <v>50249.759999999995</v>
      </c>
      <c r="AH36" s="2">
        <f t="shared" si="11"/>
        <v>57969.999999999993</v>
      </c>
      <c r="AI36" s="2">
        <f t="shared" si="20"/>
        <v>146804.4</v>
      </c>
      <c r="AJ36" s="2">
        <f t="shared" si="20"/>
        <v>137862</v>
      </c>
      <c r="AK36" s="2">
        <f t="shared" si="20"/>
        <v>139352.4</v>
      </c>
      <c r="AL36" s="2">
        <f t="shared" si="20"/>
        <v>134136</v>
      </c>
      <c r="AM36" s="2">
        <f t="shared" si="20"/>
        <v>137862</v>
      </c>
      <c r="AN36" s="2">
        <f t="shared" si="5"/>
        <v>110598.23999999999</v>
      </c>
      <c r="AO36" s="5">
        <f t="shared" si="5"/>
        <v>94264.8</v>
      </c>
      <c r="AP36" s="2">
        <f t="shared" si="5"/>
        <v>136401.60000000001</v>
      </c>
      <c r="AQ36" s="2">
        <f t="shared" si="5"/>
        <v>137169.04</v>
      </c>
      <c r="AR36" s="2">
        <f t="shared" si="5"/>
        <v>138757.49599999998</v>
      </c>
      <c r="AS36" s="2">
        <f t="shared" si="5"/>
        <v>138757.49599999998</v>
      </c>
      <c r="AT36" s="2">
        <f t="shared" si="12"/>
        <v>129798.72</v>
      </c>
      <c r="AU36" s="2">
        <f t="shared" si="12"/>
        <v>172963.6</v>
      </c>
      <c r="AV36" s="2">
        <f t="shared" si="12"/>
        <v>158932.47999999998</v>
      </c>
      <c r="AW36" s="2">
        <f t="shared" si="12"/>
        <v>158932.47999999998</v>
      </c>
      <c r="AX36" s="2">
        <f t="shared" si="12"/>
        <v>158932.47999999998</v>
      </c>
      <c r="AY36" s="2">
        <f t="shared" si="12"/>
        <v>183838.07999999999</v>
      </c>
      <c r="AZ36" s="2">
        <f t="shared" si="12"/>
        <v>192783.82399999999</v>
      </c>
      <c r="BA36" s="2">
        <f t="shared" si="12"/>
        <v>179569.37599999999</v>
      </c>
      <c r="BB36" s="2">
        <f t="shared" si="12"/>
        <v>184268.136</v>
      </c>
      <c r="BC36" s="2">
        <f t="shared" si="12"/>
        <v>196041.82399999999</v>
      </c>
      <c r="BD36" s="2">
        <f t="shared" si="12"/>
        <v>192931.52</v>
      </c>
      <c r="BE36" s="2">
        <f t="shared" si="13"/>
        <v>151378.264</v>
      </c>
      <c r="BF36" s="2">
        <f t="shared" si="13"/>
        <v>167823.19999999998</v>
      </c>
      <c r="BG36" s="2">
        <f t="shared" si="13"/>
        <v>183038.78399999999</v>
      </c>
      <c r="BH36" s="2">
        <f t="shared" si="13"/>
        <v>189069.704</v>
      </c>
      <c r="BI36" s="2">
        <f t="shared" si="13"/>
        <v>189069.704</v>
      </c>
      <c r="BJ36" s="19"/>
    </row>
    <row r="37" spans="1:62" x14ac:dyDescent="0.25">
      <c r="A37" s="100">
        <f t="shared" si="4"/>
        <v>2052</v>
      </c>
      <c r="B37" s="2">
        <f t="shared" si="19"/>
        <v>98670.141000000003</v>
      </c>
      <c r="C37" s="2">
        <f t="shared" si="19"/>
        <v>101264.175</v>
      </c>
      <c r="D37" s="2">
        <f t="shared" si="19"/>
        <v>61787.762999999999</v>
      </c>
      <c r="E37" s="2">
        <f t="shared" si="19"/>
        <v>57539.7</v>
      </c>
      <c r="F37" s="2">
        <f t="shared" si="19"/>
        <v>69313.5</v>
      </c>
      <c r="G37" s="2">
        <f t="shared" si="19"/>
        <v>63046.8</v>
      </c>
      <c r="H37" s="2">
        <f t="shared" si="19"/>
        <v>73871.100000000006</v>
      </c>
      <c r="I37" s="2">
        <f t="shared" si="19"/>
        <v>64186.2</v>
      </c>
      <c r="J37" s="2">
        <f t="shared" si="19"/>
        <v>59134.86</v>
      </c>
      <c r="K37" s="2">
        <f t="shared" si="19"/>
        <v>72351.899999999994</v>
      </c>
      <c r="L37" s="2">
        <f t="shared" si="19"/>
        <v>61147.8</v>
      </c>
      <c r="M37" s="2">
        <f t="shared" si="19"/>
        <v>68364</v>
      </c>
      <c r="N37" s="2">
        <f t="shared" si="19"/>
        <v>69693.3</v>
      </c>
      <c r="O37" s="2">
        <f t="shared" si="15"/>
        <v>45716.4</v>
      </c>
      <c r="P37" s="2">
        <f t="shared" si="15"/>
        <v>62791.199999999997</v>
      </c>
      <c r="Q37" s="2">
        <f t="shared" si="15"/>
        <v>53978.400000000001</v>
      </c>
      <c r="R37" s="2">
        <f t="shared" si="15"/>
        <v>43513.2</v>
      </c>
      <c r="S37" s="2">
        <f t="shared" si="15"/>
        <v>43120.754999999997</v>
      </c>
      <c r="T37" s="5">
        <f t="shared" si="15"/>
        <v>45165.599999999999</v>
      </c>
      <c r="U37" s="6">
        <f t="shared" si="15"/>
        <v>43788.6</v>
      </c>
      <c r="V37" s="5">
        <f t="shared" si="15"/>
        <v>45991.8</v>
      </c>
      <c r="W37" s="2">
        <f t="shared" si="15"/>
        <v>43375.5</v>
      </c>
      <c r="X37" s="2">
        <f t="shared" si="15"/>
        <v>45303.3</v>
      </c>
      <c r="Y37" s="2">
        <f t="shared" si="15"/>
        <v>48057.3</v>
      </c>
      <c r="Z37" s="2">
        <f t="shared" si="15"/>
        <v>47919.6</v>
      </c>
      <c r="AA37" s="2">
        <f t="shared" si="11"/>
        <v>53152.2</v>
      </c>
      <c r="AB37" s="2">
        <f t="shared" si="11"/>
        <v>47781.9</v>
      </c>
      <c r="AC37" s="2">
        <f t="shared" si="11"/>
        <v>46404.9</v>
      </c>
      <c r="AD37" s="2">
        <f t="shared" si="11"/>
        <v>54391.5</v>
      </c>
      <c r="AE37" s="2">
        <f t="shared" si="11"/>
        <v>58522.5</v>
      </c>
      <c r="AF37" s="2">
        <f t="shared" si="11"/>
        <v>43650.9</v>
      </c>
      <c r="AG37" s="2">
        <f t="shared" si="11"/>
        <v>50728.68</v>
      </c>
      <c r="AH37" s="2">
        <f t="shared" si="11"/>
        <v>58522.5</v>
      </c>
      <c r="AI37" s="2">
        <f t="shared" si="20"/>
        <v>149936.69999999998</v>
      </c>
      <c r="AJ37" s="2">
        <f t="shared" si="20"/>
        <v>140803.5</v>
      </c>
      <c r="AK37" s="2">
        <f t="shared" si="20"/>
        <v>142325.69999999998</v>
      </c>
      <c r="AL37" s="2">
        <f t="shared" si="20"/>
        <v>136998</v>
      </c>
      <c r="AM37" s="2">
        <f t="shared" si="20"/>
        <v>140803.5</v>
      </c>
      <c r="AN37" s="2">
        <f t="shared" si="5"/>
        <v>111820.31999999999</v>
      </c>
      <c r="AO37" s="5">
        <f t="shared" si="5"/>
        <v>95306.4</v>
      </c>
      <c r="AP37" s="2">
        <f t="shared" si="5"/>
        <v>137908.79999999999</v>
      </c>
      <c r="AQ37" s="2">
        <f t="shared" si="5"/>
        <v>138684.72</v>
      </c>
      <c r="AR37" s="2">
        <f t="shared" si="5"/>
        <v>140290.728</v>
      </c>
      <c r="AS37" s="2">
        <f t="shared" si="5"/>
        <v>140290.728</v>
      </c>
      <c r="AT37" s="2">
        <f t="shared" si="12"/>
        <v>131232.95999999999</v>
      </c>
      <c r="AU37" s="2">
        <f t="shared" si="12"/>
        <v>174874.8</v>
      </c>
      <c r="AV37" s="2">
        <f t="shared" si="12"/>
        <v>160688.63999999998</v>
      </c>
      <c r="AW37" s="2">
        <f t="shared" si="12"/>
        <v>160688.63999999998</v>
      </c>
      <c r="AX37" s="2">
        <f t="shared" si="12"/>
        <v>160688.63999999998</v>
      </c>
      <c r="AY37" s="2">
        <f t="shared" si="12"/>
        <v>185869.44</v>
      </c>
      <c r="AZ37" s="2">
        <f t="shared" si="12"/>
        <v>194914.03200000001</v>
      </c>
      <c r="BA37" s="2">
        <f t="shared" si="12"/>
        <v>181553.568</v>
      </c>
      <c r="BB37" s="2">
        <f t="shared" si="12"/>
        <v>186304.24799999999</v>
      </c>
      <c r="BC37" s="2">
        <f t="shared" si="12"/>
        <v>198208.03200000001</v>
      </c>
      <c r="BD37" s="2">
        <f t="shared" si="12"/>
        <v>195063.36</v>
      </c>
      <c r="BE37" s="2">
        <f t="shared" si="13"/>
        <v>153050.95199999999</v>
      </c>
      <c r="BF37" s="2">
        <f t="shared" si="13"/>
        <v>169677.6</v>
      </c>
      <c r="BG37" s="2">
        <f t="shared" si="13"/>
        <v>185061.31200000001</v>
      </c>
      <c r="BH37" s="2">
        <f t="shared" si="13"/>
        <v>191158.872</v>
      </c>
      <c r="BI37" s="2">
        <f t="shared" si="13"/>
        <v>191158.872</v>
      </c>
      <c r="BJ37" s="19"/>
    </row>
    <row r="38" spans="1:62" x14ac:dyDescent="0.25">
      <c r="A38" s="100">
        <f t="shared" si="4"/>
        <v>2053</v>
      </c>
      <c r="B38" s="2">
        <f t="shared" si="19"/>
        <v>100280.87</v>
      </c>
      <c r="C38" s="2">
        <f t="shared" si="19"/>
        <v>102917.25</v>
      </c>
      <c r="D38" s="2">
        <f t="shared" si="19"/>
        <v>62796.409999999996</v>
      </c>
      <c r="E38" s="2">
        <f t="shared" si="19"/>
        <v>58479</v>
      </c>
      <c r="F38" s="2">
        <f t="shared" si="19"/>
        <v>70445</v>
      </c>
      <c r="G38" s="2">
        <f t="shared" si="19"/>
        <v>64076</v>
      </c>
      <c r="H38" s="2">
        <f t="shared" si="19"/>
        <v>75077</v>
      </c>
      <c r="I38" s="2">
        <f t="shared" si="19"/>
        <v>65234</v>
      </c>
      <c r="J38" s="2">
        <f t="shared" si="19"/>
        <v>60100.2</v>
      </c>
      <c r="K38" s="2">
        <f t="shared" si="19"/>
        <v>73533</v>
      </c>
      <c r="L38" s="2">
        <f t="shared" si="19"/>
        <v>62146</v>
      </c>
      <c r="M38" s="2">
        <f t="shared" si="19"/>
        <v>69480</v>
      </c>
      <c r="N38" s="2">
        <f t="shared" si="19"/>
        <v>70831</v>
      </c>
      <c r="O38" s="2">
        <f t="shared" si="15"/>
        <v>46148</v>
      </c>
      <c r="P38" s="2">
        <f t="shared" si="15"/>
        <v>63383.999999999993</v>
      </c>
      <c r="Q38" s="2">
        <f t="shared" si="15"/>
        <v>54487.999999999993</v>
      </c>
      <c r="R38" s="2">
        <f t="shared" si="15"/>
        <v>43924</v>
      </c>
      <c r="S38" s="2">
        <f t="shared" si="15"/>
        <v>43527.85</v>
      </c>
      <c r="T38" s="5">
        <f t="shared" si="15"/>
        <v>45592</v>
      </c>
      <c r="U38" s="6">
        <f t="shared" si="15"/>
        <v>44202</v>
      </c>
      <c r="V38" s="5">
        <f t="shared" si="15"/>
        <v>46426</v>
      </c>
      <c r="W38" s="2">
        <f t="shared" si="15"/>
        <v>43785</v>
      </c>
      <c r="X38" s="2">
        <f t="shared" si="15"/>
        <v>45731</v>
      </c>
      <c r="Y38" s="2">
        <f t="shared" si="15"/>
        <v>48511</v>
      </c>
      <c r="Z38" s="2">
        <f t="shared" si="15"/>
        <v>48372</v>
      </c>
      <c r="AA38" s="2">
        <f t="shared" si="11"/>
        <v>53653.999999999993</v>
      </c>
      <c r="AB38" s="2">
        <f t="shared" si="11"/>
        <v>48233</v>
      </c>
      <c r="AC38" s="2">
        <f t="shared" si="11"/>
        <v>46843</v>
      </c>
      <c r="AD38" s="2">
        <f t="shared" si="11"/>
        <v>54904.999999999993</v>
      </c>
      <c r="AE38" s="2">
        <f t="shared" si="11"/>
        <v>59074.999999999993</v>
      </c>
      <c r="AF38" s="2">
        <f t="shared" si="11"/>
        <v>44063</v>
      </c>
      <c r="AG38" s="2">
        <f t="shared" si="11"/>
        <v>51207.6</v>
      </c>
      <c r="AH38" s="2">
        <f t="shared" si="11"/>
        <v>59074.999999999993</v>
      </c>
      <c r="AI38" s="2">
        <f t="shared" si="20"/>
        <v>153069</v>
      </c>
      <c r="AJ38" s="2">
        <f t="shared" si="20"/>
        <v>143745</v>
      </c>
      <c r="AK38" s="2">
        <f t="shared" si="20"/>
        <v>145299</v>
      </c>
      <c r="AL38" s="2">
        <f t="shared" si="20"/>
        <v>139860</v>
      </c>
      <c r="AM38" s="2">
        <f t="shared" si="20"/>
        <v>143745</v>
      </c>
      <c r="AN38" s="2">
        <f t="shared" si="5"/>
        <v>113042.4</v>
      </c>
      <c r="AO38" s="5">
        <f t="shared" si="5"/>
        <v>96348</v>
      </c>
      <c r="AP38" s="2">
        <f t="shared" si="5"/>
        <v>139416</v>
      </c>
      <c r="AQ38" s="2">
        <f t="shared" si="5"/>
        <v>140200.4</v>
      </c>
      <c r="AR38" s="2">
        <f t="shared" si="5"/>
        <v>141823.96</v>
      </c>
      <c r="AS38" s="2">
        <f t="shared" si="5"/>
        <v>141823.96</v>
      </c>
      <c r="AT38" s="2">
        <f t="shared" si="12"/>
        <v>132667.20000000001</v>
      </c>
      <c r="AU38" s="2">
        <f t="shared" si="12"/>
        <v>176786</v>
      </c>
      <c r="AV38" s="2">
        <f t="shared" si="12"/>
        <v>162444.79999999999</v>
      </c>
      <c r="AW38" s="2">
        <f t="shared" si="12"/>
        <v>162444.79999999999</v>
      </c>
      <c r="AX38" s="2">
        <f t="shared" si="12"/>
        <v>162444.79999999999</v>
      </c>
      <c r="AY38" s="2">
        <f t="shared" si="12"/>
        <v>187900.79999999999</v>
      </c>
      <c r="AZ38" s="2">
        <f t="shared" si="12"/>
        <v>197044.24</v>
      </c>
      <c r="BA38" s="2">
        <f t="shared" si="12"/>
        <v>183537.76</v>
      </c>
      <c r="BB38" s="2">
        <f t="shared" si="12"/>
        <v>188340.36</v>
      </c>
      <c r="BC38" s="2">
        <f t="shared" si="12"/>
        <v>200374.24</v>
      </c>
      <c r="BD38" s="2">
        <f t="shared" si="12"/>
        <v>197195.2</v>
      </c>
      <c r="BE38" s="2">
        <f t="shared" si="13"/>
        <v>154723.63999999998</v>
      </c>
      <c r="BF38" s="2">
        <f t="shared" si="13"/>
        <v>171532</v>
      </c>
      <c r="BG38" s="2">
        <f t="shared" si="13"/>
        <v>187083.84</v>
      </c>
      <c r="BH38" s="2">
        <f t="shared" si="13"/>
        <v>193248.04</v>
      </c>
      <c r="BI38" s="2">
        <f t="shared" si="13"/>
        <v>193248.04</v>
      </c>
      <c r="BJ38" s="19"/>
    </row>
    <row r="39" spans="1:62" x14ac:dyDescent="0.25">
      <c r="A39" s="100">
        <f t="shared" si="4"/>
        <v>2054</v>
      </c>
      <c r="B39" s="2">
        <f t="shared" si="19"/>
        <v>101891.59899999999</v>
      </c>
      <c r="C39" s="2">
        <f t="shared" si="19"/>
        <v>104570.325</v>
      </c>
      <c r="D39" s="2">
        <f t="shared" si="19"/>
        <v>63805.056999999993</v>
      </c>
      <c r="E39" s="2">
        <f t="shared" si="19"/>
        <v>59418.299999999996</v>
      </c>
      <c r="F39" s="2">
        <f t="shared" si="19"/>
        <v>71576.5</v>
      </c>
      <c r="G39" s="2">
        <f t="shared" si="19"/>
        <v>65105.2</v>
      </c>
      <c r="H39" s="2">
        <f t="shared" si="19"/>
        <v>76282.899999999994</v>
      </c>
      <c r="I39" s="2">
        <f t="shared" si="19"/>
        <v>66281.799999999988</v>
      </c>
      <c r="J39" s="2">
        <f t="shared" si="19"/>
        <v>61065.539999999994</v>
      </c>
      <c r="K39" s="2">
        <f t="shared" si="19"/>
        <v>74714.099999999991</v>
      </c>
      <c r="L39" s="2">
        <f t="shared" si="19"/>
        <v>63144.2</v>
      </c>
      <c r="M39" s="2">
        <f t="shared" si="19"/>
        <v>70596</v>
      </c>
      <c r="N39" s="2">
        <f t="shared" si="19"/>
        <v>71968.7</v>
      </c>
      <c r="O39" s="2">
        <f t="shared" si="15"/>
        <v>46579.6</v>
      </c>
      <c r="P39" s="2">
        <f t="shared" si="15"/>
        <v>63976.800000000003</v>
      </c>
      <c r="Q39" s="2">
        <f t="shared" si="15"/>
        <v>54997.599999999999</v>
      </c>
      <c r="R39" s="2">
        <f t="shared" si="15"/>
        <v>44334.8</v>
      </c>
      <c r="S39" s="2">
        <f t="shared" si="15"/>
        <v>43934.945</v>
      </c>
      <c r="T39" s="5">
        <f t="shared" si="15"/>
        <v>46018.400000000001</v>
      </c>
      <c r="U39" s="6">
        <f t="shared" si="15"/>
        <v>44615.4</v>
      </c>
      <c r="V39" s="5">
        <f t="shared" si="15"/>
        <v>46860.200000000004</v>
      </c>
      <c r="W39" s="2">
        <f t="shared" si="15"/>
        <v>44194.5</v>
      </c>
      <c r="X39" s="2">
        <f t="shared" si="15"/>
        <v>46158.700000000004</v>
      </c>
      <c r="Y39" s="2">
        <f t="shared" si="15"/>
        <v>48964.700000000004</v>
      </c>
      <c r="Z39" s="2">
        <f t="shared" si="15"/>
        <v>48824.4</v>
      </c>
      <c r="AA39" s="2">
        <f t="shared" si="11"/>
        <v>54155.8</v>
      </c>
      <c r="AB39" s="2">
        <f t="shared" si="11"/>
        <v>48684.1</v>
      </c>
      <c r="AC39" s="2">
        <f t="shared" si="11"/>
        <v>47281.1</v>
      </c>
      <c r="AD39" s="2">
        <f t="shared" si="11"/>
        <v>55418.5</v>
      </c>
      <c r="AE39" s="2">
        <f t="shared" si="11"/>
        <v>59627.5</v>
      </c>
      <c r="AF39" s="2">
        <f t="shared" si="11"/>
        <v>44475.1</v>
      </c>
      <c r="AG39" s="2">
        <f t="shared" si="11"/>
        <v>51686.520000000004</v>
      </c>
      <c r="AH39" s="2">
        <f t="shared" si="11"/>
        <v>59627.5</v>
      </c>
      <c r="AI39" s="2">
        <f t="shared" si="20"/>
        <v>156201.29999999999</v>
      </c>
      <c r="AJ39" s="2">
        <f t="shared" si="20"/>
        <v>146686.5</v>
      </c>
      <c r="AK39" s="2">
        <f t="shared" si="20"/>
        <v>148272.29999999999</v>
      </c>
      <c r="AL39" s="2">
        <f t="shared" si="20"/>
        <v>142722</v>
      </c>
      <c r="AM39" s="2">
        <f t="shared" si="20"/>
        <v>146686.5</v>
      </c>
      <c r="AN39" s="2">
        <f t="shared" si="5"/>
        <v>114264.48</v>
      </c>
      <c r="AO39" s="5">
        <f t="shared" si="5"/>
        <v>97389.6</v>
      </c>
      <c r="AP39" s="2">
        <f t="shared" si="5"/>
        <v>140923.20000000001</v>
      </c>
      <c r="AQ39" s="2">
        <f t="shared" si="5"/>
        <v>141716.07999999999</v>
      </c>
      <c r="AR39" s="2">
        <f t="shared" si="5"/>
        <v>143357.19200000001</v>
      </c>
      <c r="AS39" s="2">
        <f t="shared" si="5"/>
        <v>143357.19200000001</v>
      </c>
      <c r="AT39" s="2">
        <f t="shared" si="12"/>
        <v>134101.44</v>
      </c>
      <c r="AU39" s="2">
        <f t="shared" si="12"/>
        <v>178697.2</v>
      </c>
      <c r="AV39" s="2">
        <f t="shared" si="12"/>
        <v>164200.95999999999</v>
      </c>
      <c r="AW39" s="2">
        <f t="shared" si="12"/>
        <v>164200.95999999999</v>
      </c>
      <c r="AX39" s="2">
        <f t="shared" si="12"/>
        <v>164200.95999999999</v>
      </c>
      <c r="AY39" s="2">
        <f t="shared" si="12"/>
        <v>189932.16</v>
      </c>
      <c r="AZ39" s="2">
        <f t="shared" si="12"/>
        <v>199174.448</v>
      </c>
      <c r="BA39" s="2">
        <f t="shared" si="12"/>
        <v>185521.95199999999</v>
      </c>
      <c r="BB39" s="2">
        <f t="shared" si="12"/>
        <v>190376.47200000001</v>
      </c>
      <c r="BC39" s="2">
        <f t="shared" si="12"/>
        <v>202540.448</v>
      </c>
      <c r="BD39" s="2">
        <f t="shared" si="12"/>
        <v>199327.04</v>
      </c>
      <c r="BE39" s="2">
        <f t="shared" si="13"/>
        <v>156396.32800000001</v>
      </c>
      <c r="BF39" s="2">
        <f t="shared" si="13"/>
        <v>173386.4</v>
      </c>
      <c r="BG39" s="2">
        <f t="shared" si="13"/>
        <v>189106.36799999999</v>
      </c>
      <c r="BH39" s="2">
        <f t="shared" si="13"/>
        <v>195337.20800000001</v>
      </c>
      <c r="BI39" s="2">
        <f t="shared" si="13"/>
        <v>195337.20800000001</v>
      </c>
      <c r="BJ39" s="19"/>
    </row>
    <row r="40" spans="1:62" x14ac:dyDescent="0.25">
      <c r="A40" s="100">
        <f t="shared" si="4"/>
        <v>2055</v>
      </c>
      <c r="B40" s="2">
        <f t="shared" si="19"/>
        <v>103502.32799999999</v>
      </c>
      <c r="C40" s="2">
        <f t="shared" si="19"/>
        <v>106223.4</v>
      </c>
      <c r="D40" s="2">
        <f t="shared" si="19"/>
        <v>64813.703999999998</v>
      </c>
      <c r="E40" s="2">
        <f t="shared" si="19"/>
        <v>60357.599999999999</v>
      </c>
      <c r="F40" s="2">
        <f t="shared" si="19"/>
        <v>72708</v>
      </c>
      <c r="G40" s="2">
        <f t="shared" si="19"/>
        <v>66134.399999999994</v>
      </c>
      <c r="H40" s="2">
        <f t="shared" si="19"/>
        <v>77488.800000000003</v>
      </c>
      <c r="I40" s="2">
        <f t="shared" si="19"/>
        <v>67329.600000000006</v>
      </c>
      <c r="J40" s="2">
        <f t="shared" si="19"/>
        <v>62030.879999999997</v>
      </c>
      <c r="K40" s="2">
        <f t="shared" si="19"/>
        <v>75895.199999999997</v>
      </c>
      <c r="L40" s="2">
        <f t="shared" si="19"/>
        <v>64142.400000000001</v>
      </c>
      <c r="M40" s="2">
        <f t="shared" si="19"/>
        <v>71712</v>
      </c>
      <c r="N40" s="2">
        <f t="shared" si="19"/>
        <v>73106.399999999994</v>
      </c>
      <c r="O40" s="2">
        <f t="shared" si="15"/>
        <v>47011.199999999997</v>
      </c>
      <c r="P40" s="2">
        <f t="shared" si="15"/>
        <v>64569.599999999999</v>
      </c>
      <c r="Q40" s="2">
        <f t="shared" si="15"/>
        <v>55507.199999999997</v>
      </c>
      <c r="R40" s="2">
        <f t="shared" si="15"/>
        <v>44745.599999999999</v>
      </c>
      <c r="S40" s="2">
        <f t="shared" si="15"/>
        <v>44342.04</v>
      </c>
      <c r="T40" s="5">
        <f t="shared" si="15"/>
        <v>46444.799999999996</v>
      </c>
      <c r="U40" s="6">
        <f t="shared" si="15"/>
        <v>45028.799999999996</v>
      </c>
      <c r="V40" s="5">
        <f t="shared" si="15"/>
        <v>47294.399999999994</v>
      </c>
      <c r="W40" s="2">
        <f t="shared" si="15"/>
        <v>44604</v>
      </c>
      <c r="X40" s="2">
        <f t="shared" si="15"/>
        <v>46586.399999999994</v>
      </c>
      <c r="Y40" s="2">
        <f t="shared" si="15"/>
        <v>49418.399999999994</v>
      </c>
      <c r="Z40" s="2">
        <f t="shared" si="15"/>
        <v>49276.799999999996</v>
      </c>
      <c r="AA40" s="2">
        <f t="shared" si="11"/>
        <v>54657.599999999999</v>
      </c>
      <c r="AB40" s="2">
        <f t="shared" si="11"/>
        <v>49135.199999999997</v>
      </c>
      <c r="AC40" s="2">
        <f t="shared" si="11"/>
        <v>47719.199999999997</v>
      </c>
      <c r="AD40" s="2">
        <f t="shared" si="11"/>
        <v>55932</v>
      </c>
      <c r="AE40" s="2">
        <f t="shared" si="11"/>
        <v>60180</v>
      </c>
      <c r="AF40" s="2">
        <f t="shared" si="11"/>
        <v>44887.199999999997</v>
      </c>
      <c r="AG40" s="2">
        <f t="shared" si="11"/>
        <v>52165.439999999995</v>
      </c>
      <c r="AH40" s="2">
        <f t="shared" si="11"/>
        <v>60180</v>
      </c>
      <c r="AI40" s="2">
        <f t="shared" si="20"/>
        <v>159333.59999999998</v>
      </c>
      <c r="AJ40" s="2">
        <f t="shared" si="20"/>
        <v>149627.99999999997</v>
      </c>
      <c r="AK40" s="2">
        <f t="shared" si="20"/>
        <v>151245.59999999998</v>
      </c>
      <c r="AL40" s="2">
        <f t="shared" si="20"/>
        <v>145583.99999999997</v>
      </c>
      <c r="AM40" s="2">
        <f t="shared" si="20"/>
        <v>149627.99999999997</v>
      </c>
      <c r="AN40" s="2">
        <f t="shared" si="5"/>
        <v>115486.56</v>
      </c>
      <c r="AO40" s="5">
        <f t="shared" si="5"/>
        <v>98431.2</v>
      </c>
      <c r="AP40" s="2">
        <f t="shared" si="5"/>
        <v>142430.39999999999</v>
      </c>
      <c r="AQ40" s="2">
        <f t="shared" si="5"/>
        <v>143231.76</v>
      </c>
      <c r="AR40" s="2">
        <f t="shared" si="5"/>
        <v>144890.424</v>
      </c>
      <c r="AS40" s="2">
        <f t="shared" si="5"/>
        <v>144890.424</v>
      </c>
      <c r="AT40" s="2">
        <f t="shared" si="12"/>
        <v>135535.67999999999</v>
      </c>
      <c r="AU40" s="2">
        <f t="shared" si="12"/>
        <v>180608.4</v>
      </c>
      <c r="AV40" s="2">
        <f t="shared" si="12"/>
        <v>165957.12</v>
      </c>
      <c r="AW40" s="2">
        <f t="shared" si="12"/>
        <v>165957.12</v>
      </c>
      <c r="AX40" s="2">
        <f t="shared" si="12"/>
        <v>165957.12</v>
      </c>
      <c r="AY40" s="2">
        <f t="shared" si="12"/>
        <v>191963.51999999999</v>
      </c>
      <c r="AZ40" s="2">
        <f t="shared" si="12"/>
        <v>201304.65599999999</v>
      </c>
      <c r="BA40" s="2">
        <f t="shared" si="12"/>
        <v>187506.144</v>
      </c>
      <c r="BB40" s="2">
        <f t="shared" si="12"/>
        <v>192412.584</v>
      </c>
      <c r="BC40" s="2">
        <f t="shared" si="12"/>
        <v>204706.65599999999</v>
      </c>
      <c r="BD40" s="2">
        <f t="shared" si="12"/>
        <v>201458.88</v>
      </c>
      <c r="BE40" s="2">
        <f t="shared" si="13"/>
        <v>158069.016</v>
      </c>
      <c r="BF40" s="2">
        <f t="shared" si="13"/>
        <v>175240.8</v>
      </c>
      <c r="BG40" s="2">
        <f t="shared" si="13"/>
        <v>191128.89600000001</v>
      </c>
      <c r="BH40" s="2">
        <f t="shared" si="13"/>
        <v>197426.37599999999</v>
      </c>
      <c r="BI40" s="2">
        <f t="shared" si="13"/>
        <v>197426.37599999999</v>
      </c>
      <c r="BJ40" s="19"/>
    </row>
    <row r="41" spans="1:62" x14ac:dyDescent="0.25">
      <c r="A41" s="100">
        <f t="shared" si="4"/>
        <v>2056</v>
      </c>
      <c r="B41" s="2">
        <f t="shared" ref="B41:N56" si="28">(($A41-$A$8)*$BM$3+1)*B$8</f>
        <v>105113.05699999999</v>
      </c>
      <c r="C41" s="2">
        <f t="shared" si="28"/>
        <v>107876.47499999998</v>
      </c>
      <c r="D41" s="2">
        <f t="shared" si="28"/>
        <v>65822.350999999995</v>
      </c>
      <c r="E41" s="2">
        <f t="shared" si="28"/>
        <v>61296.899999999987</v>
      </c>
      <c r="F41" s="2">
        <f t="shared" si="28"/>
        <v>73839.499999999985</v>
      </c>
      <c r="G41" s="2">
        <f t="shared" si="28"/>
        <v>67163.599999999991</v>
      </c>
      <c r="H41" s="2">
        <f t="shared" si="28"/>
        <v>78694.699999999983</v>
      </c>
      <c r="I41" s="2">
        <f t="shared" si="28"/>
        <v>68377.399999999994</v>
      </c>
      <c r="J41" s="2">
        <f t="shared" si="28"/>
        <v>62996.219999999994</v>
      </c>
      <c r="K41" s="2">
        <f t="shared" si="28"/>
        <v>77076.299999999988</v>
      </c>
      <c r="L41" s="2">
        <f t="shared" si="28"/>
        <v>65140.599999999991</v>
      </c>
      <c r="M41" s="2">
        <f t="shared" si="28"/>
        <v>72827.999999999985</v>
      </c>
      <c r="N41" s="2">
        <f t="shared" si="28"/>
        <v>74244.099999999991</v>
      </c>
      <c r="O41" s="2">
        <f t="shared" si="15"/>
        <v>47442.8</v>
      </c>
      <c r="P41" s="2">
        <f t="shared" si="15"/>
        <v>65162.400000000001</v>
      </c>
      <c r="Q41" s="2">
        <f t="shared" si="15"/>
        <v>56016.800000000003</v>
      </c>
      <c r="R41" s="2">
        <f t="shared" si="15"/>
        <v>45156.4</v>
      </c>
      <c r="S41" s="2">
        <f t="shared" si="15"/>
        <v>44749.135000000002</v>
      </c>
      <c r="T41" s="5">
        <f t="shared" si="15"/>
        <v>46871.200000000004</v>
      </c>
      <c r="U41" s="6">
        <f t="shared" si="15"/>
        <v>45442.200000000004</v>
      </c>
      <c r="V41" s="5">
        <f t="shared" si="15"/>
        <v>47728.6</v>
      </c>
      <c r="W41" s="2">
        <f t="shared" si="15"/>
        <v>45013.5</v>
      </c>
      <c r="X41" s="2">
        <f t="shared" si="15"/>
        <v>47014.1</v>
      </c>
      <c r="Y41" s="2">
        <f t="shared" si="15"/>
        <v>49872.1</v>
      </c>
      <c r="Z41" s="2">
        <f t="shared" si="15"/>
        <v>49729.200000000004</v>
      </c>
      <c r="AA41" s="2">
        <f t="shared" si="11"/>
        <v>55159.4</v>
      </c>
      <c r="AB41" s="2">
        <f t="shared" si="11"/>
        <v>49586.3</v>
      </c>
      <c r="AC41" s="2">
        <f t="shared" si="11"/>
        <v>48157.3</v>
      </c>
      <c r="AD41" s="2">
        <f t="shared" si="11"/>
        <v>56445.5</v>
      </c>
      <c r="AE41" s="2">
        <f t="shared" si="11"/>
        <v>60732.5</v>
      </c>
      <c r="AF41" s="2">
        <f t="shared" si="11"/>
        <v>45299.3</v>
      </c>
      <c r="AG41" s="2">
        <f t="shared" si="11"/>
        <v>52644.36</v>
      </c>
      <c r="AH41" s="2">
        <f t="shared" si="11"/>
        <v>60732.5</v>
      </c>
      <c r="AI41" s="2">
        <f t="shared" si="20"/>
        <v>162465.9</v>
      </c>
      <c r="AJ41" s="2">
        <f t="shared" si="20"/>
        <v>152569.49999999997</v>
      </c>
      <c r="AK41" s="2">
        <f t="shared" si="20"/>
        <v>154218.9</v>
      </c>
      <c r="AL41" s="2">
        <f t="shared" si="20"/>
        <v>148445.99999999997</v>
      </c>
      <c r="AM41" s="2">
        <f t="shared" si="20"/>
        <v>152569.49999999997</v>
      </c>
      <c r="AN41" s="2">
        <f t="shared" si="5"/>
        <v>116708.64</v>
      </c>
      <c r="AO41" s="5">
        <f t="shared" si="5"/>
        <v>99472.8</v>
      </c>
      <c r="AP41" s="2">
        <f t="shared" si="5"/>
        <v>143937.60000000001</v>
      </c>
      <c r="AQ41" s="2">
        <f t="shared" si="5"/>
        <v>144747.44</v>
      </c>
      <c r="AR41" s="2">
        <f t="shared" si="5"/>
        <v>146423.65599999999</v>
      </c>
      <c r="AS41" s="2">
        <f t="shared" si="5"/>
        <v>146423.65599999999</v>
      </c>
      <c r="AT41" s="2">
        <f t="shared" si="12"/>
        <v>136969.92000000001</v>
      </c>
      <c r="AU41" s="2">
        <f t="shared" si="12"/>
        <v>182519.6</v>
      </c>
      <c r="AV41" s="2">
        <f t="shared" si="12"/>
        <v>167713.28</v>
      </c>
      <c r="AW41" s="2">
        <f t="shared" si="12"/>
        <v>167713.28</v>
      </c>
      <c r="AX41" s="2">
        <f t="shared" si="12"/>
        <v>167713.28</v>
      </c>
      <c r="AY41" s="2">
        <f t="shared" si="12"/>
        <v>193994.88</v>
      </c>
      <c r="AZ41" s="2">
        <f t="shared" si="12"/>
        <v>203434.864</v>
      </c>
      <c r="BA41" s="2">
        <f t="shared" si="12"/>
        <v>189490.33600000001</v>
      </c>
      <c r="BB41" s="2">
        <f t="shared" si="12"/>
        <v>194448.696</v>
      </c>
      <c r="BC41" s="2">
        <f t="shared" si="12"/>
        <v>206872.864</v>
      </c>
      <c r="BD41" s="2">
        <f t="shared" si="12"/>
        <v>203590.72</v>
      </c>
      <c r="BE41" s="2">
        <f t="shared" si="13"/>
        <v>159741.704</v>
      </c>
      <c r="BF41" s="2">
        <f t="shared" si="13"/>
        <v>177095.2</v>
      </c>
      <c r="BG41" s="2">
        <f t="shared" si="13"/>
        <v>193151.424</v>
      </c>
      <c r="BH41" s="2">
        <f t="shared" si="13"/>
        <v>199515.54399999999</v>
      </c>
      <c r="BI41" s="2">
        <f t="shared" si="13"/>
        <v>199515.54399999999</v>
      </c>
      <c r="BJ41" s="19"/>
    </row>
    <row r="42" spans="1:62" x14ac:dyDescent="0.25">
      <c r="A42" s="100">
        <f t="shared" si="4"/>
        <v>2057</v>
      </c>
      <c r="B42" s="2">
        <f t="shared" si="28"/>
        <v>106723.78600000001</v>
      </c>
      <c r="C42" s="2">
        <f t="shared" si="28"/>
        <v>109529.55000000002</v>
      </c>
      <c r="D42" s="2">
        <f t="shared" si="28"/>
        <v>66830.998000000007</v>
      </c>
      <c r="E42" s="2">
        <f t="shared" si="28"/>
        <v>62236.200000000012</v>
      </c>
      <c r="F42" s="2">
        <f t="shared" si="28"/>
        <v>74971.000000000015</v>
      </c>
      <c r="G42" s="2">
        <f t="shared" si="28"/>
        <v>68192.800000000003</v>
      </c>
      <c r="H42" s="2">
        <f t="shared" si="28"/>
        <v>79900.600000000006</v>
      </c>
      <c r="I42" s="2">
        <f t="shared" si="28"/>
        <v>69425.200000000012</v>
      </c>
      <c r="J42" s="2">
        <f t="shared" si="28"/>
        <v>63961.560000000005</v>
      </c>
      <c r="K42" s="2">
        <f t="shared" si="28"/>
        <v>78257.400000000009</v>
      </c>
      <c r="L42" s="2">
        <f t="shared" si="28"/>
        <v>66138.8</v>
      </c>
      <c r="M42" s="2">
        <f t="shared" si="28"/>
        <v>73944.000000000015</v>
      </c>
      <c r="N42" s="2">
        <f t="shared" si="28"/>
        <v>75381.8</v>
      </c>
      <c r="O42" s="2">
        <f t="shared" si="15"/>
        <v>47874.400000000001</v>
      </c>
      <c r="P42" s="2">
        <f t="shared" si="15"/>
        <v>65755.199999999997</v>
      </c>
      <c r="Q42" s="2">
        <f t="shared" si="15"/>
        <v>56526.400000000001</v>
      </c>
      <c r="R42" s="2">
        <f t="shared" si="15"/>
        <v>45567.199999999997</v>
      </c>
      <c r="S42" s="2">
        <f t="shared" si="15"/>
        <v>45156.229999999996</v>
      </c>
      <c r="T42" s="5">
        <f t="shared" si="15"/>
        <v>47297.599999999999</v>
      </c>
      <c r="U42" s="6">
        <f t="shared" si="15"/>
        <v>45855.6</v>
      </c>
      <c r="V42" s="5">
        <f t="shared" si="15"/>
        <v>48162.799999999996</v>
      </c>
      <c r="W42" s="2">
        <f t="shared" si="15"/>
        <v>45423</v>
      </c>
      <c r="X42" s="2">
        <f t="shared" si="15"/>
        <v>47441.799999999996</v>
      </c>
      <c r="Y42" s="2">
        <f t="shared" si="15"/>
        <v>50325.799999999996</v>
      </c>
      <c r="Z42" s="2">
        <f t="shared" si="15"/>
        <v>50181.599999999999</v>
      </c>
      <c r="AA42" s="2">
        <f t="shared" si="11"/>
        <v>55661.2</v>
      </c>
      <c r="AB42" s="2">
        <f t="shared" si="11"/>
        <v>50037.4</v>
      </c>
      <c r="AC42" s="2">
        <f t="shared" si="11"/>
        <v>48595.4</v>
      </c>
      <c r="AD42" s="2">
        <f t="shared" si="11"/>
        <v>56959</v>
      </c>
      <c r="AE42" s="2">
        <f t="shared" si="11"/>
        <v>61285</v>
      </c>
      <c r="AF42" s="2">
        <f t="shared" si="11"/>
        <v>45711.4</v>
      </c>
      <c r="AG42" s="2">
        <f t="shared" si="11"/>
        <v>53123.28</v>
      </c>
      <c r="AH42" s="2">
        <f t="shared" si="11"/>
        <v>61285</v>
      </c>
      <c r="AI42" s="2">
        <f t="shared" si="20"/>
        <v>165598.20000000001</v>
      </c>
      <c r="AJ42" s="2">
        <f t="shared" si="20"/>
        <v>155511</v>
      </c>
      <c r="AK42" s="2">
        <f t="shared" si="20"/>
        <v>157192.20000000001</v>
      </c>
      <c r="AL42" s="2">
        <f t="shared" si="20"/>
        <v>151308</v>
      </c>
      <c r="AM42" s="2">
        <f t="shared" si="20"/>
        <v>155511</v>
      </c>
      <c r="AN42" s="2">
        <f t="shared" si="5"/>
        <v>117930.72</v>
      </c>
      <c r="AO42" s="5">
        <f t="shared" si="5"/>
        <v>100514.40000000001</v>
      </c>
      <c r="AP42" s="2">
        <f t="shared" si="5"/>
        <v>145444.80000000002</v>
      </c>
      <c r="AQ42" s="2">
        <f t="shared" si="5"/>
        <v>146263.12</v>
      </c>
      <c r="AR42" s="2">
        <f t="shared" si="5"/>
        <v>147956.88800000001</v>
      </c>
      <c r="AS42" s="2">
        <f t="shared" si="5"/>
        <v>147956.88800000001</v>
      </c>
      <c r="AT42" s="2">
        <f t="shared" si="12"/>
        <v>138404.16</v>
      </c>
      <c r="AU42" s="2">
        <f t="shared" si="12"/>
        <v>184430.80000000002</v>
      </c>
      <c r="AV42" s="2">
        <f t="shared" si="12"/>
        <v>169469.44</v>
      </c>
      <c r="AW42" s="2">
        <f t="shared" si="12"/>
        <v>169469.44</v>
      </c>
      <c r="AX42" s="2">
        <f t="shared" si="12"/>
        <v>169469.44</v>
      </c>
      <c r="AY42" s="2">
        <f t="shared" si="12"/>
        <v>196026.23999999999</v>
      </c>
      <c r="AZ42" s="2">
        <f t="shared" si="12"/>
        <v>205565.07200000001</v>
      </c>
      <c r="BA42" s="2">
        <f t="shared" si="12"/>
        <v>191474.52799999999</v>
      </c>
      <c r="BB42" s="2">
        <f t="shared" si="12"/>
        <v>196484.80800000002</v>
      </c>
      <c r="BC42" s="2">
        <f t="shared" si="12"/>
        <v>209039.07200000001</v>
      </c>
      <c r="BD42" s="2">
        <f t="shared" si="12"/>
        <v>205722.56</v>
      </c>
      <c r="BE42" s="2">
        <f t="shared" si="13"/>
        <v>161414.39199999999</v>
      </c>
      <c r="BF42" s="2">
        <f t="shared" si="13"/>
        <v>178949.6</v>
      </c>
      <c r="BG42" s="2">
        <f t="shared" si="13"/>
        <v>195173.95200000002</v>
      </c>
      <c r="BH42" s="2">
        <f t="shared" si="13"/>
        <v>201604.712</v>
      </c>
      <c r="BI42" s="2">
        <f t="shared" si="13"/>
        <v>201604.712</v>
      </c>
      <c r="BJ42" s="19"/>
    </row>
    <row r="43" spans="1:62" x14ac:dyDescent="0.25">
      <c r="A43" s="100">
        <f t="shared" si="4"/>
        <v>2058</v>
      </c>
      <c r="B43" s="2">
        <f t="shared" si="28"/>
        <v>108334.515</v>
      </c>
      <c r="C43" s="2">
        <f t="shared" si="28"/>
        <v>111182.625</v>
      </c>
      <c r="D43" s="2">
        <f t="shared" si="28"/>
        <v>67839.645000000004</v>
      </c>
      <c r="E43" s="2">
        <f t="shared" si="28"/>
        <v>63175.5</v>
      </c>
      <c r="F43" s="2">
        <f t="shared" si="28"/>
        <v>76102.5</v>
      </c>
      <c r="G43" s="2">
        <f t="shared" si="28"/>
        <v>69222</v>
      </c>
      <c r="H43" s="2">
        <f t="shared" si="28"/>
        <v>81106.5</v>
      </c>
      <c r="I43" s="2">
        <f t="shared" si="28"/>
        <v>70473</v>
      </c>
      <c r="J43" s="2">
        <f t="shared" si="28"/>
        <v>64926.9</v>
      </c>
      <c r="K43" s="2">
        <f t="shared" si="28"/>
        <v>79438.5</v>
      </c>
      <c r="L43" s="2">
        <f t="shared" si="28"/>
        <v>67137</v>
      </c>
      <c r="M43" s="2">
        <f t="shared" si="28"/>
        <v>75060</v>
      </c>
      <c r="N43" s="2">
        <f t="shared" si="28"/>
        <v>76519.5</v>
      </c>
      <c r="O43" s="2">
        <f t="shared" si="15"/>
        <v>48306</v>
      </c>
      <c r="P43" s="2">
        <f t="shared" si="15"/>
        <v>66348</v>
      </c>
      <c r="Q43" s="2">
        <f t="shared" si="15"/>
        <v>57036</v>
      </c>
      <c r="R43" s="2">
        <f t="shared" ref="R43:Z43" si="29">(($A43-$A$8)*$BM$4+1)*R$8</f>
        <v>45978</v>
      </c>
      <c r="S43" s="2">
        <f t="shared" si="29"/>
        <v>45563.325000000004</v>
      </c>
      <c r="T43" s="5">
        <f t="shared" si="29"/>
        <v>47724</v>
      </c>
      <c r="U43" s="6">
        <f t="shared" si="29"/>
        <v>46269</v>
      </c>
      <c r="V43" s="5">
        <f t="shared" si="29"/>
        <v>48597</v>
      </c>
      <c r="W43" s="2">
        <f t="shared" si="29"/>
        <v>45832.5</v>
      </c>
      <c r="X43" s="2">
        <f t="shared" si="29"/>
        <v>47869.5</v>
      </c>
      <c r="Y43" s="2">
        <f t="shared" si="29"/>
        <v>50779.5</v>
      </c>
      <c r="Z43" s="2">
        <f t="shared" si="29"/>
        <v>50634</v>
      </c>
      <c r="AA43" s="2">
        <f t="shared" si="11"/>
        <v>56163</v>
      </c>
      <c r="AB43" s="2">
        <f t="shared" si="11"/>
        <v>50488.5</v>
      </c>
      <c r="AC43" s="2">
        <f t="shared" si="11"/>
        <v>49033.5</v>
      </c>
      <c r="AD43" s="2">
        <f t="shared" si="11"/>
        <v>57472.5</v>
      </c>
      <c r="AE43" s="2">
        <f t="shared" si="11"/>
        <v>61837.5</v>
      </c>
      <c r="AF43" s="2">
        <f t="shared" si="11"/>
        <v>46123.5</v>
      </c>
      <c r="AG43" s="2">
        <f t="shared" si="11"/>
        <v>53602.200000000004</v>
      </c>
      <c r="AH43" s="2">
        <f t="shared" si="11"/>
        <v>61837.5</v>
      </c>
      <c r="AI43" s="2">
        <f t="shared" si="20"/>
        <v>168730.5</v>
      </c>
      <c r="AJ43" s="2">
        <f t="shared" si="20"/>
        <v>158452.5</v>
      </c>
      <c r="AK43" s="2">
        <f t="shared" si="20"/>
        <v>160165.5</v>
      </c>
      <c r="AL43" s="2">
        <f t="shared" si="20"/>
        <v>154170</v>
      </c>
      <c r="AM43" s="2">
        <f t="shared" si="20"/>
        <v>158452.5</v>
      </c>
      <c r="AN43" s="2">
        <f t="shared" si="5"/>
        <v>119152.8</v>
      </c>
      <c r="AO43" s="5">
        <f t="shared" si="5"/>
        <v>101556</v>
      </c>
      <c r="AP43" s="2">
        <f t="shared" si="5"/>
        <v>146952</v>
      </c>
      <c r="AQ43" s="2">
        <f t="shared" si="5"/>
        <v>147778.80000000002</v>
      </c>
      <c r="AR43" s="2">
        <f t="shared" si="5"/>
        <v>149490.12</v>
      </c>
      <c r="AS43" s="2">
        <f t="shared" si="5"/>
        <v>149490.12</v>
      </c>
      <c r="AT43" s="2">
        <f t="shared" si="12"/>
        <v>139838.39999999999</v>
      </c>
      <c r="AU43" s="2">
        <f t="shared" si="12"/>
        <v>186342</v>
      </c>
      <c r="AV43" s="2">
        <f t="shared" si="12"/>
        <v>171225.60000000001</v>
      </c>
      <c r="AW43" s="2">
        <f t="shared" si="12"/>
        <v>171225.60000000001</v>
      </c>
      <c r="AX43" s="2">
        <f t="shared" si="12"/>
        <v>171225.60000000001</v>
      </c>
      <c r="AY43" s="2">
        <f t="shared" si="12"/>
        <v>198057.60000000001</v>
      </c>
      <c r="AZ43" s="2">
        <f t="shared" si="12"/>
        <v>207695.28</v>
      </c>
      <c r="BA43" s="2">
        <f t="shared" si="12"/>
        <v>193458.72</v>
      </c>
      <c r="BB43" s="2">
        <f t="shared" ref="AY43:BD58" si="30">(($A43-$A$8)*$BM$6+1)*BB$8</f>
        <v>198520.92</v>
      </c>
      <c r="BC43" s="2">
        <f t="shared" si="30"/>
        <v>211205.28</v>
      </c>
      <c r="BD43" s="2">
        <f t="shared" si="30"/>
        <v>207854.4</v>
      </c>
      <c r="BE43" s="2">
        <f t="shared" si="13"/>
        <v>163087.08000000002</v>
      </c>
      <c r="BF43" s="2">
        <f t="shared" si="13"/>
        <v>180804</v>
      </c>
      <c r="BG43" s="2">
        <f t="shared" si="13"/>
        <v>197196.48</v>
      </c>
      <c r="BH43" s="2">
        <f t="shared" si="13"/>
        <v>203693.88</v>
      </c>
      <c r="BI43" s="2">
        <f t="shared" si="13"/>
        <v>203693.88</v>
      </c>
      <c r="BJ43" s="19"/>
    </row>
    <row r="44" spans="1:62" x14ac:dyDescent="0.25">
      <c r="A44" s="100">
        <f t="shared" si="4"/>
        <v>2059</v>
      </c>
      <c r="B44" s="2">
        <f t="shared" si="28"/>
        <v>109945.24400000001</v>
      </c>
      <c r="C44" s="2">
        <f t="shared" si="28"/>
        <v>112835.70000000001</v>
      </c>
      <c r="D44" s="2">
        <f t="shared" si="28"/>
        <v>68848.292000000001</v>
      </c>
      <c r="E44" s="2">
        <f t="shared" si="28"/>
        <v>64114.8</v>
      </c>
      <c r="F44" s="2">
        <f t="shared" si="28"/>
        <v>77234</v>
      </c>
      <c r="G44" s="2">
        <f t="shared" si="28"/>
        <v>70251.199999999997</v>
      </c>
      <c r="H44" s="2">
        <f t="shared" si="28"/>
        <v>82312.400000000009</v>
      </c>
      <c r="I44" s="2">
        <f t="shared" si="28"/>
        <v>71520.800000000003</v>
      </c>
      <c r="J44" s="2">
        <f t="shared" si="28"/>
        <v>65892.240000000005</v>
      </c>
      <c r="K44" s="2">
        <f t="shared" si="28"/>
        <v>80619.600000000006</v>
      </c>
      <c r="L44" s="2">
        <f t="shared" si="28"/>
        <v>68135.199999999997</v>
      </c>
      <c r="M44" s="2">
        <f t="shared" si="28"/>
        <v>76176</v>
      </c>
      <c r="N44" s="2">
        <f t="shared" si="28"/>
        <v>77657.2</v>
      </c>
      <c r="O44" s="2">
        <f t="shared" ref="O44:Z58" si="31">(($A44-$A$8)*$BM$4+1)*O$8</f>
        <v>48737.599999999999</v>
      </c>
      <c r="P44" s="2">
        <f t="shared" si="31"/>
        <v>66940.800000000003</v>
      </c>
      <c r="Q44" s="2">
        <f t="shared" si="31"/>
        <v>57545.599999999999</v>
      </c>
      <c r="R44" s="2">
        <f t="shared" si="31"/>
        <v>46388.799999999996</v>
      </c>
      <c r="S44" s="2">
        <f t="shared" si="31"/>
        <v>45970.42</v>
      </c>
      <c r="T44" s="5">
        <f t="shared" si="31"/>
        <v>48150.400000000001</v>
      </c>
      <c r="U44" s="6">
        <f t="shared" si="31"/>
        <v>46682.400000000001</v>
      </c>
      <c r="V44" s="5">
        <f t="shared" si="31"/>
        <v>49031.199999999997</v>
      </c>
      <c r="W44" s="2">
        <f t="shared" si="31"/>
        <v>46242</v>
      </c>
      <c r="X44" s="2">
        <f t="shared" si="31"/>
        <v>48297.2</v>
      </c>
      <c r="Y44" s="2">
        <f t="shared" si="31"/>
        <v>51233.2</v>
      </c>
      <c r="Z44" s="2">
        <f t="shared" si="31"/>
        <v>51086.400000000001</v>
      </c>
      <c r="AA44" s="2">
        <f t="shared" si="11"/>
        <v>56664.799999999996</v>
      </c>
      <c r="AB44" s="2">
        <f t="shared" si="11"/>
        <v>50939.6</v>
      </c>
      <c r="AC44" s="2">
        <f t="shared" si="11"/>
        <v>49471.6</v>
      </c>
      <c r="AD44" s="2">
        <f t="shared" si="11"/>
        <v>57986</v>
      </c>
      <c r="AE44" s="2">
        <f t="shared" si="11"/>
        <v>62390</v>
      </c>
      <c r="AF44" s="2">
        <f t="shared" si="11"/>
        <v>46535.6</v>
      </c>
      <c r="AG44" s="2">
        <f t="shared" si="11"/>
        <v>54081.119999999995</v>
      </c>
      <c r="AH44" s="2">
        <f t="shared" si="11"/>
        <v>62390</v>
      </c>
      <c r="AI44" s="2">
        <f t="shared" si="20"/>
        <v>171862.8</v>
      </c>
      <c r="AJ44" s="2">
        <f t="shared" si="20"/>
        <v>161394</v>
      </c>
      <c r="AK44" s="2">
        <f t="shared" si="20"/>
        <v>163138.79999999999</v>
      </c>
      <c r="AL44" s="2">
        <f t="shared" si="20"/>
        <v>157032</v>
      </c>
      <c r="AM44" s="2">
        <f t="shared" si="20"/>
        <v>161394</v>
      </c>
      <c r="AN44" s="2">
        <f t="shared" si="5"/>
        <v>120374.88</v>
      </c>
      <c r="AO44" s="5">
        <f t="shared" si="5"/>
        <v>102597.6</v>
      </c>
      <c r="AP44" s="2">
        <f t="shared" si="5"/>
        <v>148459.20000000001</v>
      </c>
      <c r="AQ44" s="2">
        <f t="shared" si="5"/>
        <v>149294.48000000001</v>
      </c>
      <c r="AR44" s="2">
        <f t="shared" si="5"/>
        <v>151023.35200000001</v>
      </c>
      <c r="AS44" s="2">
        <f t="shared" si="5"/>
        <v>151023.35200000001</v>
      </c>
      <c r="AT44" s="2">
        <f t="shared" si="5"/>
        <v>141272.64000000001</v>
      </c>
      <c r="AU44" s="2">
        <f t="shared" si="5"/>
        <v>188253.2</v>
      </c>
      <c r="AV44" s="2">
        <f t="shared" si="5"/>
        <v>172981.76000000001</v>
      </c>
      <c r="AW44" s="2">
        <f t="shared" si="5"/>
        <v>172981.76000000001</v>
      </c>
      <c r="AX44" s="2">
        <f t="shared" si="5"/>
        <v>172981.76000000001</v>
      </c>
      <c r="AY44" s="2">
        <f t="shared" si="30"/>
        <v>200088.96000000002</v>
      </c>
      <c r="AZ44" s="2">
        <f t="shared" si="30"/>
        <v>209825.48800000001</v>
      </c>
      <c r="BA44" s="2">
        <f t="shared" si="30"/>
        <v>195442.91200000001</v>
      </c>
      <c r="BB44" s="2">
        <f t="shared" si="30"/>
        <v>200557.03200000001</v>
      </c>
      <c r="BC44" s="2">
        <f t="shared" si="30"/>
        <v>213371.48800000001</v>
      </c>
      <c r="BD44" s="2">
        <f t="shared" si="30"/>
        <v>209986.24000000002</v>
      </c>
      <c r="BE44" s="2">
        <f t="shared" si="13"/>
        <v>164759.76800000001</v>
      </c>
      <c r="BF44" s="2">
        <f t="shared" si="13"/>
        <v>182658.4</v>
      </c>
      <c r="BG44" s="2">
        <f t="shared" si="13"/>
        <v>199219.008</v>
      </c>
      <c r="BH44" s="2">
        <f t="shared" si="13"/>
        <v>205783.04800000001</v>
      </c>
      <c r="BI44" s="2">
        <f t="shared" si="13"/>
        <v>205783.04800000001</v>
      </c>
      <c r="BJ44" s="19"/>
    </row>
    <row r="45" spans="1:62" x14ac:dyDescent="0.25">
      <c r="A45" s="100">
        <f t="shared" si="4"/>
        <v>2060</v>
      </c>
      <c r="B45" s="2">
        <f t="shared" si="28"/>
        <v>111555.97300000001</v>
      </c>
      <c r="C45" s="2">
        <f t="shared" si="28"/>
        <v>114488.77500000001</v>
      </c>
      <c r="D45" s="2">
        <f t="shared" si="28"/>
        <v>69856.939000000013</v>
      </c>
      <c r="E45" s="2">
        <f t="shared" si="28"/>
        <v>65054.100000000006</v>
      </c>
      <c r="F45" s="2">
        <f t="shared" si="28"/>
        <v>78365.500000000015</v>
      </c>
      <c r="G45" s="2">
        <f t="shared" si="28"/>
        <v>71280.400000000009</v>
      </c>
      <c r="H45" s="2">
        <f t="shared" si="28"/>
        <v>83518.3</v>
      </c>
      <c r="I45" s="2">
        <f t="shared" si="28"/>
        <v>72568.600000000006</v>
      </c>
      <c r="J45" s="2">
        <f t="shared" si="28"/>
        <v>66857.58</v>
      </c>
      <c r="K45" s="2">
        <f t="shared" si="28"/>
        <v>81800.700000000012</v>
      </c>
      <c r="L45" s="2">
        <f t="shared" si="28"/>
        <v>69133.400000000009</v>
      </c>
      <c r="M45" s="2">
        <f t="shared" si="28"/>
        <v>77292.000000000015</v>
      </c>
      <c r="N45" s="2">
        <f t="shared" si="28"/>
        <v>78794.900000000009</v>
      </c>
      <c r="O45" s="2">
        <f t="shared" si="31"/>
        <v>49169.2</v>
      </c>
      <c r="P45" s="2">
        <f t="shared" si="31"/>
        <v>67533.599999999991</v>
      </c>
      <c r="Q45" s="2">
        <f t="shared" si="31"/>
        <v>58055.199999999997</v>
      </c>
      <c r="R45" s="2">
        <f t="shared" si="31"/>
        <v>46799.6</v>
      </c>
      <c r="S45" s="2">
        <f t="shared" si="31"/>
        <v>46377.514999999999</v>
      </c>
      <c r="T45" s="5">
        <f t="shared" si="31"/>
        <v>48576.799999999996</v>
      </c>
      <c r="U45" s="6">
        <f t="shared" si="31"/>
        <v>47095.799999999996</v>
      </c>
      <c r="V45" s="5">
        <f t="shared" si="31"/>
        <v>49465.399999999994</v>
      </c>
      <c r="W45" s="2">
        <f t="shared" si="31"/>
        <v>46651.499999999993</v>
      </c>
      <c r="X45" s="2">
        <f t="shared" si="31"/>
        <v>48724.899999999994</v>
      </c>
      <c r="Y45" s="2">
        <f t="shared" si="31"/>
        <v>51686.899999999994</v>
      </c>
      <c r="Z45" s="2">
        <f t="shared" si="31"/>
        <v>51538.799999999996</v>
      </c>
      <c r="AA45" s="2">
        <f t="shared" si="11"/>
        <v>57166.6</v>
      </c>
      <c r="AB45" s="2">
        <f t="shared" si="11"/>
        <v>51390.7</v>
      </c>
      <c r="AC45" s="2">
        <f t="shared" si="11"/>
        <v>49909.7</v>
      </c>
      <c r="AD45" s="2">
        <f t="shared" si="11"/>
        <v>58499.499999999993</v>
      </c>
      <c r="AE45" s="2">
        <f t="shared" si="11"/>
        <v>62942.499999999993</v>
      </c>
      <c r="AF45" s="2">
        <f t="shared" si="11"/>
        <v>46947.7</v>
      </c>
      <c r="AG45" s="2">
        <f t="shared" si="11"/>
        <v>54560.039999999994</v>
      </c>
      <c r="AH45" s="2">
        <f t="shared" si="11"/>
        <v>62942.499999999993</v>
      </c>
      <c r="AI45" s="2">
        <f t="shared" si="20"/>
        <v>174995.1</v>
      </c>
      <c r="AJ45" s="2">
        <f t="shared" si="20"/>
        <v>164335.5</v>
      </c>
      <c r="AK45" s="2">
        <f t="shared" si="20"/>
        <v>166112.1</v>
      </c>
      <c r="AL45" s="2">
        <f t="shared" si="20"/>
        <v>159894</v>
      </c>
      <c r="AM45" s="2">
        <f t="shared" si="20"/>
        <v>164335.5</v>
      </c>
      <c r="AN45" s="2">
        <f t="shared" si="5"/>
        <v>121596.96</v>
      </c>
      <c r="AO45" s="5">
        <f t="shared" si="5"/>
        <v>103639.20000000001</v>
      </c>
      <c r="AP45" s="2">
        <f t="shared" si="5"/>
        <v>149966.39999999999</v>
      </c>
      <c r="AQ45" s="2">
        <f t="shared" si="5"/>
        <v>150810.16</v>
      </c>
      <c r="AR45" s="2">
        <f t="shared" si="5"/>
        <v>152556.584</v>
      </c>
      <c r="AS45" s="2">
        <f t="shared" si="5"/>
        <v>152556.584</v>
      </c>
      <c r="AT45" s="2">
        <f t="shared" si="5"/>
        <v>142706.88</v>
      </c>
      <c r="AU45" s="2">
        <f t="shared" si="5"/>
        <v>190164.40000000002</v>
      </c>
      <c r="AV45" s="2">
        <f t="shared" si="5"/>
        <v>174737.92000000001</v>
      </c>
      <c r="AW45" s="2">
        <f t="shared" si="5"/>
        <v>174737.92000000001</v>
      </c>
      <c r="AX45" s="2">
        <f t="shared" si="5"/>
        <v>174737.92000000001</v>
      </c>
      <c r="AY45" s="2">
        <f t="shared" si="30"/>
        <v>202120.32000000001</v>
      </c>
      <c r="AZ45" s="2">
        <f t="shared" si="30"/>
        <v>211955.69600000003</v>
      </c>
      <c r="BA45" s="2">
        <f t="shared" si="30"/>
        <v>197427.10400000002</v>
      </c>
      <c r="BB45" s="2">
        <f t="shared" si="30"/>
        <v>202593.144</v>
      </c>
      <c r="BC45" s="2">
        <f t="shared" si="30"/>
        <v>215537.69600000003</v>
      </c>
      <c r="BD45" s="2">
        <f t="shared" si="30"/>
        <v>212118.08000000002</v>
      </c>
      <c r="BE45" s="2">
        <f t="shared" si="13"/>
        <v>166432.45600000001</v>
      </c>
      <c r="BF45" s="2">
        <f t="shared" si="13"/>
        <v>184512.80000000002</v>
      </c>
      <c r="BG45" s="2">
        <f t="shared" si="13"/>
        <v>201241.53600000002</v>
      </c>
      <c r="BH45" s="2">
        <f t="shared" si="13"/>
        <v>207872.21600000001</v>
      </c>
      <c r="BI45" s="2">
        <f t="shared" si="13"/>
        <v>207872.21600000001</v>
      </c>
      <c r="BJ45" s="19"/>
    </row>
    <row r="46" spans="1:62" x14ac:dyDescent="0.25">
      <c r="A46" s="100">
        <f t="shared" si="4"/>
        <v>2061</v>
      </c>
      <c r="B46" s="2">
        <f t="shared" si="28"/>
        <v>113166.70199999999</v>
      </c>
      <c r="C46" s="2">
        <f t="shared" si="28"/>
        <v>116141.84999999999</v>
      </c>
      <c r="D46" s="2">
        <f t="shared" si="28"/>
        <v>70865.585999999996</v>
      </c>
      <c r="E46" s="2">
        <f t="shared" si="28"/>
        <v>65993.399999999994</v>
      </c>
      <c r="F46" s="2">
        <f t="shared" si="28"/>
        <v>79497</v>
      </c>
      <c r="G46" s="2">
        <f t="shared" si="28"/>
        <v>72309.599999999991</v>
      </c>
      <c r="H46" s="2">
        <f t="shared" si="28"/>
        <v>84724.2</v>
      </c>
      <c r="I46" s="2">
        <f t="shared" si="28"/>
        <v>73616.399999999994</v>
      </c>
      <c r="J46" s="2">
        <f t="shared" si="28"/>
        <v>67822.92</v>
      </c>
      <c r="K46" s="2">
        <f t="shared" si="28"/>
        <v>82981.8</v>
      </c>
      <c r="L46" s="2">
        <f t="shared" si="28"/>
        <v>70131.599999999991</v>
      </c>
      <c r="M46" s="2">
        <f t="shared" si="28"/>
        <v>78408</v>
      </c>
      <c r="N46" s="2">
        <f t="shared" si="28"/>
        <v>79932.599999999991</v>
      </c>
      <c r="O46" s="2">
        <f t="shared" si="31"/>
        <v>49600.800000000003</v>
      </c>
      <c r="P46" s="2">
        <f t="shared" si="31"/>
        <v>68126.399999999994</v>
      </c>
      <c r="Q46" s="2">
        <f t="shared" si="31"/>
        <v>58564.800000000003</v>
      </c>
      <c r="R46" s="2">
        <f t="shared" si="31"/>
        <v>47210.400000000001</v>
      </c>
      <c r="S46" s="2">
        <f t="shared" si="31"/>
        <v>46784.61</v>
      </c>
      <c r="T46" s="5">
        <f t="shared" si="31"/>
        <v>49003.199999999997</v>
      </c>
      <c r="U46" s="6">
        <f t="shared" si="31"/>
        <v>47509.2</v>
      </c>
      <c r="V46" s="5">
        <f t="shared" si="31"/>
        <v>49899.6</v>
      </c>
      <c r="W46" s="2">
        <f t="shared" si="31"/>
        <v>47061</v>
      </c>
      <c r="X46" s="2">
        <f t="shared" si="31"/>
        <v>49152.6</v>
      </c>
      <c r="Y46" s="2">
        <f t="shared" si="31"/>
        <v>52140.6</v>
      </c>
      <c r="Z46" s="2">
        <f t="shared" si="31"/>
        <v>51991.199999999997</v>
      </c>
      <c r="AA46" s="2">
        <f t="shared" si="11"/>
        <v>57668.4</v>
      </c>
      <c r="AB46" s="2">
        <f t="shared" si="11"/>
        <v>51841.8</v>
      </c>
      <c r="AC46" s="2">
        <f t="shared" si="11"/>
        <v>50347.8</v>
      </c>
      <c r="AD46" s="2">
        <f t="shared" si="11"/>
        <v>59013</v>
      </c>
      <c r="AE46" s="2">
        <f t="shared" si="11"/>
        <v>63495</v>
      </c>
      <c r="AF46" s="2">
        <f t="shared" si="11"/>
        <v>47359.8</v>
      </c>
      <c r="AG46" s="2">
        <f t="shared" si="11"/>
        <v>55038.96</v>
      </c>
      <c r="AH46" s="2">
        <f t="shared" si="11"/>
        <v>63495</v>
      </c>
      <c r="AI46" s="2">
        <f t="shared" si="20"/>
        <v>178127.4</v>
      </c>
      <c r="AJ46" s="2">
        <f t="shared" si="20"/>
        <v>167277</v>
      </c>
      <c r="AK46" s="2">
        <f t="shared" si="20"/>
        <v>169085.4</v>
      </c>
      <c r="AL46" s="2">
        <f t="shared" si="20"/>
        <v>162756</v>
      </c>
      <c r="AM46" s="2">
        <f t="shared" si="20"/>
        <v>167277</v>
      </c>
      <c r="AN46" s="2">
        <f t="shared" si="5"/>
        <v>122819.04000000001</v>
      </c>
      <c r="AO46" s="5">
        <f t="shared" si="5"/>
        <v>104680.8</v>
      </c>
      <c r="AP46" s="2">
        <f t="shared" si="5"/>
        <v>151473.60000000001</v>
      </c>
      <c r="AQ46" s="2">
        <f t="shared" si="5"/>
        <v>152325.84</v>
      </c>
      <c r="AR46" s="2">
        <f t="shared" si="5"/>
        <v>154089.81600000002</v>
      </c>
      <c r="AS46" s="2">
        <f t="shared" si="5"/>
        <v>154089.81600000002</v>
      </c>
      <c r="AT46" s="2">
        <f t="shared" si="5"/>
        <v>144141.12</v>
      </c>
      <c r="AU46" s="2">
        <f t="shared" si="5"/>
        <v>192075.6</v>
      </c>
      <c r="AV46" s="2">
        <f t="shared" si="5"/>
        <v>176494.08000000002</v>
      </c>
      <c r="AW46" s="2">
        <f t="shared" si="5"/>
        <v>176494.08000000002</v>
      </c>
      <c r="AX46" s="2">
        <f t="shared" si="5"/>
        <v>176494.08000000002</v>
      </c>
      <c r="AY46" s="2">
        <f t="shared" si="30"/>
        <v>204151.68000000002</v>
      </c>
      <c r="AZ46" s="2">
        <f t="shared" si="30"/>
        <v>214085.90400000001</v>
      </c>
      <c r="BA46" s="2">
        <f t="shared" si="30"/>
        <v>199411.296</v>
      </c>
      <c r="BB46" s="2">
        <f t="shared" si="30"/>
        <v>204629.25600000002</v>
      </c>
      <c r="BC46" s="2">
        <f t="shared" si="30"/>
        <v>217703.90400000001</v>
      </c>
      <c r="BD46" s="2">
        <f t="shared" si="30"/>
        <v>214249.92</v>
      </c>
      <c r="BE46" s="2">
        <f t="shared" si="13"/>
        <v>168105.144</v>
      </c>
      <c r="BF46" s="2">
        <f t="shared" si="13"/>
        <v>186367.2</v>
      </c>
      <c r="BG46" s="2">
        <f t="shared" si="13"/>
        <v>203264.06400000001</v>
      </c>
      <c r="BH46" s="2">
        <f t="shared" si="13"/>
        <v>209961.38400000002</v>
      </c>
      <c r="BI46" s="2">
        <f t="shared" si="13"/>
        <v>209961.38400000002</v>
      </c>
      <c r="BJ46" s="19"/>
    </row>
    <row r="47" spans="1:62" x14ac:dyDescent="0.25">
      <c r="A47" s="100">
        <f t="shared" si="4"/>
        <v>2062</v>
      </c>
      <c r="B47" s="2">
        <f t="shared" si="28"/>
        <v>114777.431</v>
      </c>
      <c r="C47" s="2">
        <f t="shared" si="28"/>
        <v>117794.925</v>
      </c>
      <c r="D47" s="2">
        <f t="shared" si="28"/>
        <v>71874.233000000007</v>
      </c>
      <c r="E47" s="2">
        <f t="shared" si="28"/>
        <v>66932.7</v>
      </c>
      <c r="F47" s="2">
        <f t="shared" si="28"/>
        <v>80628.5</v>
      </c>
      <c r="G47" s="2">
        <f t="shared" si="28"/>
        <v>73338.8</v>
      </c>
      <c r="H47" s="2">
        <f t="shared" si="28"/>
        <v>85930.1</v>
      </c>
      <c r="I47" s="2">
        <f t="shared" si="28"/>
        <v>74664.2</v>
      </c>
      <c r="J47" s="2">
        <f t="shared" si="28"/>
        <v>68788.260000000009</v>
      </c>
      <c r="K47" s="2">
        <f t="shared" si="28"/>
        <v>84162.900000000009</v>
      </c>
      <c r="L47" s="2">
        <f t="shared" si="28"/>
        <v>71129.8</v>
      </c>
      <c r="M47" s="2">
        <f t="shared" si="28"/>
        <v>79524</v>
      </c>
      <c r="N47" s="2">
        <f t="shared" si="28"/>
        <v>81070.3</v>
      </c>
      <c r="O47" s="2">
        <f t="shared" si="31"/>
        <v>50032.4</v>
      </c>
      <c r="P47" s="2">
        <f t="shared" si="31"/>
        <v>68719.200000000012</v>
      </c>
      <c r="Q47" s="2">
        <f t="shared" si="31"/>
        <v>59074.400000000001</v>
      </c>
      <c r="R47" s="2">
        <f t="shared" si="31"/>
        <v>47621.200000000004</v>
      </c>
      <c r="S47" s="2">
        <f t="shared" si="31"/>
        <v>47191.705000000002</v>
      </c>
      <c r="T47" s="5">
        <f t="shared" si="31"/>
        <v>49429.600000000006</v>
      </c>
      <c r="U47" s="6">
        <f t="shared" si="31"/>
        <v>47922.600000000006</v>
      </c>
      <c r="V47" s="5">
        <f t="shared" si="31"/>
        <v>50333.8</v>
      </c>
      <c r="W47" s="2">
        <f t="shared" si="31"/>
        <v>47470.500000000007</v>
      </c>
      <c r="X47" s="2">
        <f t="shared" si="31"/>
        <v>49580.3</v>
      </c>
      <c r="Y47" s="2">
        <f t="shared" si="31"/>
        <v>52594.3</v>
      </c>
      <c r="Z47" s="2">
        <f t="shared" si="31"/>
        <v>52443.600000000006</v>
      </c>
      <c r="AA47" s="2">
        <f t="shared" si="11"/>
        <v>58170.200000000004</v>
      </c>
      <c r="AB47" s="2">
        <f t="shared" si="11"/>
        <v>52292.9</v>
      </c>
      <c r="AC47" s="2">
        <f t="shared" si="11"/>
        <v>50785.9</v>
      </c>
      <c r="AD47" s="2">
        <f t="shared" si="11"/>
        <v>59526.500000000007</v>
      </c>
      <c r="AE47" s="2">
        <f t="shared" si="11"/>
        <v>64047.500000000007</v>
      </c>
      <c r="AF47" s="2">
        <f t="shared" si="11"/>
        <v>47771.9</v>
      </c>
      <c r="AG47" s="2">
        <f t="shared" si="11"/>
        <v>55517.880000000005</v>
      </c>
      <c r="AH47" s="2">
        <f t="shared" si="11"/>
        <v>64047.500000000007</v>
      </c>
      <c r="AI47" s="2">
        <f t="shared" si="20"/>
        <v>181259.69999999998</v>
      </c>
      <c r="AJ47" s="2">
        <f t="shared" si="20"/>
        <v>170218.49999999997</v>
      </c>
      <c r="AK47" s="2">
        <f t="shared" si="20"/>
        <v>172058.69999999998</v>
      </c>
      <c r="AL47" s="2">
        <f t="shared" si="20"/>
        <v>165617.99999999997</v>
      </c>
      <c r="AM47" s="2">
        <f t="shared" si="20"/>
        <v>170218.49999999997</v>
      </c>
      <c r="AN47" s="2">
        <f t="shared" si="5"/>
        <v>124041.12000000001</v>
      </c>
      <c r="AO47" s="5">
        <f t="shared" si="5"/>
        <v>105722.40000000001</v>
      </c>
      <c r="AP47" s="2">
        <f t="shared" si="5"/>
        <v>152980.80000000002</v>
      </c>
      <c r="AQ47" s="2">
        <f t="shared" si="5"/>
        <v>153841.52000000002</v>
      </c>
      <c r="AR47" s="2">
        <f t="shared" si="5"/>
        <v>155623.04800000001</v>
      </c>
      <c r="AS47" s="2">
        <f t="shared" si="5"/>
        <v>155623.04800000001</v>
      </c>
      <c r="AT47" s="2">
        <f t="shared" si="5"/>
        <v>145575.36000000002</v>
      </c>
      <c r="AU47" s="2">
        <f t="shared" si="5"/>
        <v>193986.80000000002</v>
      </c>
      <c r="AV47" s="2">
        <f t="shared" si="5"/>
        <v>178250.24000000002</v>
      </c>
      <c r="AW47" s="2">
        <f t="shared" si="5"/>
        <v>178250.24000000002</v>
      </c>
      <c r="AX47" s="2">
        <f t="shared" si="5"/>
        <v>178250.24000000002</v>
      </c>
      <c r="AY47" s="2">
        <f t="shared" si="30"/>
        <v>206183.04000000001</v>
      </c>
      <c r="AZ47" s="2">
        <f t="shared" si="30"/>
        <v>216216.11200000002</v>
      </c>
      <c r="BA47" s="2">
        <f t="shared" si="30"/>
        <v>201395.48800000001</v>
      </c>
      <c r="BB47" s="2">
        <f t="shared" si="30"/>
        <v>206665.36800000002</v>
      </c>
      <c r="BC47" s="2">
        <f t="shared" si="30"/>
        <v>219870.11200000002</v>
      </c>
      <c r="BD47" s="2">
        <f t="shared" si="30"/>
        <v>216381.76</v>
      </c>
      <c r="BE47" s="2">
        <f t="shared" si="13"/>
        <v>169777.83200000002</v>
      </c>
      <c r="BF47" s="2">
        <f t="shared" si="13"/>
        <v>188221.6</v>
      </c>
      <c r="BG47" s="2">
        <f t="shared" si="13"/>
        <v>205286.592</v>
      </c>
      <c r="BH47" s="2">
        <f t="shared" si="13"/>
        <v>212050.55200000003</v>
      </c>
      <c r="BI47" s="2">
        <f t="shared" si="13"/>
        <v>212050.55200000003</v>
      </c>
      <c r="BJ47" s="19"/>
    </row>
    <row r="48" spans="1:62" x14ac:dyDescent="0.25">
      <c r="A48" s="100">
        <f t="shared" si="4"/>
        <v>2063</v>
      </c>
      <c r="B48" s="2">
        <f t="shared" si="28"/>
        <v>116388.16000000002</v>
      </c>
      <c r="C48" s="2">
        <f t="shared" si="28"/>
        <v>119448.00000000001</v>
      </c>
      <c r="D48" s="2">
        <f t="shared" si="28"/>
        <v>72882.880000000005</v>
      </c>
      <c r="E48" s="2">
        <f t="shared" si="28"/>
        <v>67872</v>
      </c>
      <c r="F48" s="2">
        <f t="shared" si="28"/>
        <v>81760.000000000015</v>
      </c>
      <c r="G48" s="2">
        <f t="shared" si="28"/>
        <v>74368</v>
      </c>
      <c r="H48" s="2">
        <f t="shared" si="28"/>
        <v>87136.000000000015</v>
      </c>
      <c r="I48" s="2">
        <f t="shared" si="28"/>
        <v>75712</v>
      </c>
      <c r="J48" s="2">
        <f t="shared" si="28"/>
        <v>69753.600000000006</v>
      </c>
      <c r="K48" s="2">
        <f t="shared" si="28"/>
        <v>85344.000000000015</v>
      </c>
      <c r="L48" s="2">
        <f t="shared" si="28"/>
        <v>72128</v>
      </c>
      <c r="M48" s="2">
        <f t="shared" si="28"/>
        <v>80640.000000000015</v>
      </c>
      <c r="N48" s="2">
        <f t="shared" si="28"/>
        <v>82208.000000000015</v>
      </c>
      <c r="O48" s="2">
        <f t="shared" si="31"/>
        <v>50464</v>
      </c>
      <c r="P48" s="2">
        <f t="shared" si="31"/>
        <v>69312</v>
      </c>
      <c r="Q48" s="2">
        <f t="shared" si="31"/>
        <v>59584</v>
      </c>
      <c r="R48" s="2">
        <f t="shared" si="31"/>
        <v>48032</v>
      </c>
      <c r="S48" s="2">
        <f t="shared" si="31"/>
        <v>47598.8</v>
      </c>
      <c r="T48" s="5">
        <f t="shared" si="31"/>
        <v>49856</v>
      </c>
      <c r="U48" s="6">
        <f t="shared" si="31"/>
        <v>48336</v>
      </c>
      <c r="V48" s="5">
        <f t="shared" si="31"/>
        <v>50768</v>
      </c>
      <c r="W48" s="2">
        <f t="shared" si="31"/>
        <v>47880</v>
      </c>
      <c r="X48" s="2">
        <f t="shared" si="31"/>
        <v>50008</v>
      </c>
      <c r="Y48" s="2">
        <f t="shared" si="31"/>
        <v>53048</v>
      </c>
      <c r="Z48" s="2">
        <f t="shared" si="31"/>
        <v>52896</v>
      </c>
      <c r="AA48" s="2">
        <f t="shared" si="11"/>
        <v>58672</v>
      </c>
      <c r="AB48" s="2">
        <f t="shared" si="11"/>
        <v>52744</v>
      </c>
      <c r="AC48" s="2">
        <f t="shared" si="11"/>
        <v>51224</v>
      </c>
      <c r="AD48" s="2">
        <f t="shared" si="11"/>
        <v>60040</v>
      </c>
      <c r="AE48" s="2">
        <f t="shared" si="11"/>
        <v>64600</v>
      </c>
      <c r="AF48" s="2">
        <f t="shared" si="11"/>
        <v>48184</v>
      </c>
      <c r="AG48" s="2">
        <f t="shared" si="11"/>
        <v>55996.800000000003</v>
      </c>
      <c r="AH48" s="2">
        <f t="shared" si="11"/>
        <v>64600</v>
      </c>
      <c r="AI48" s="2">
        <f t="shared" si="20"/>
        <v>184392</v>
      </c>
      <c r="AJ48" s="2">
        <f t="shared" si="20"/>
        <v>173160</v>
      </c>
      <c r="AK48" s="2">
        <f t="shared" si="20"/>
        <v>175032</v>
      </c>
      <c r="AL48" s="2">
        <f t="shared" si="20"/>
        <v>168480</v>
      </c>
      <c r="AM48" s="2">
        <f t="shared" si="20"/>
        <v>173160</v>
      </c>
      <c r="AN48" s="2">
        <f t="shared" si="5"/>
        <v>125263.20000000001</v>
      </c>
      <c r="AO48" s="5">
        <f t="shared" si="5"/>
        <v>106764.00000000001</v>
      </c>
      <c r="AP48" s="2">
        <f t="shared" si="5"/>
        <v>154488</v>
      </c>
      <c r="AQ48" s="2">
        <f t="shared" si="5"/>
        <v>155357.20000000001</v>
      </c>
      <c r="AR48" s="2">
        <f t="shared" si="5"/>
        <v>157156.28</v>
      </c>
      <c r="AS48" s="2">
        <f t="shared" si="5"/>
        <v>157156.28</v>
      </c>
      <c r="AT48" s="2">
        <f t="shared" si="5"/>
        <v>147009.60000000001</v>
      </c>
      <c r="AU48" s="2">
        <f t="shared" si="5"/>
        <v>195898.00000000003</v>
      </c>
      <c r="AV48" s="2">
        <f t="shared" si="5"/>
        <v>180006.40000000002</v>
      </c>
      <c r="AW48" s="2">
        <f t="shared" si="5"/>
        <v>180006.40000000002</v>
      </c>
      <c r="AX48" s="2">
        <f t="shared" si="5"/>
        <v>180006.40000000002</v>
      </c>
      <c r="AY48" s="2">
        <f t="shared" si="30"/>
        <v>208214.40000000002</v>
      </c>
      <c r="AZ48" s="2">
        <f t="shared" si="30"/>
        <v>218346.32</v>
      </c>
      <c r="BA48" s="2">
        <f t="shared" si="30"/>
        <v>203379.68000000002</v>
      </c>
      <c r="BB48" s="2">
        <f t="shared" si="30"/>
        <v>208701.48</v>
      </c>
      <c r="BC48" s="2">
        <f t="shared" si="30"/>
        <v>222036.32</v>
      </c>
      <c r="BD48" s="2">
        <f t="shared" si="30"/>
        <v>218513.6</v>
      </c>
      <c r="BE48" s="2">
        <f t="shared" si="13"/>
        <v>171450.52000000002</v>
      </c>
      <c r="BF48" s="2">
        <f t="shared" si="13"/>
        <v>190076</v>
      </c>
      <c r="BG48" s="2">
        <f t="shared" si="13"/>
        <v>207309.12000000002</v>
      </c>
      <c r="BH48" s="2">
        <f t="shared" si="13"/>
        <v>214139.72000000003</v>
      </c>
      <c r="BI48" s="2">
        <f t="shared" si="13"/>
        <v>214139.72000000003</v>
      </c>
      <c r="BJ48" s="19"/>
    </row>
    <row r="49" spans="1:62" x14ac:dyDescent="0.25">
      <c r="A49" s="100">
        <f t="shared" si="4"/>
        <v>2064</v>
      </c>
      <c r="B49" s="2">
        <f t="shared" si="28"/>
        <v>117998.889</v>
      </c>
      <c r="C49" s="2">
        <f t="shared" si="28"/>
        <v>121101.075</v>
      </c>
      <c r="D49" s="2">
        <f t="shared" si="28"/>
        <v>73891.527000000002</v>
      </c>
      <c r="E49" s="2">
        <f t="shared" si="28"/>
        <v>68811.3</v>
      </c>
      <c r="F49" s="2">
        <f t="shared" si="28"/>
        <v>82891.5</v>
      </c>
      <c r="G49" s="2">
        <f t="shared" si="28"/>
        <v>75397.2</v>
      </c>
      <c r="H49" s="2">
        <f t="shared" si="28"/>
        <v>88341.9</v>
      </c>
      <c r="I49" s="2">
        <f t="shared" si="28"/>
        <v>76759.8</v>
      </c>
      <c r="J49" s="2">
        <f t="shared" si="28"/>
        <v>70718.94</v>
      </c>
      <c r="K49" s="2">
        <f t="shared" si="28"/>
        <v>86525.099999999991</v>
      </c>
      <c r="L49" s="2">
        <f t="shared" si="28"/>
        <v>73126.2</v>
      </c>
      <c r="M49" s="2">
        <f t="shared" si="28"/>
        <v>81756</v>
      </c>
      <c r="N49" s="2">
        <f t="shared" si="28"/>
        <v>83345.7</v>
      </c>
      <c r="O49" s="2">
        <f t="shared" si="31"/>
        <v>50895.6</v>
      </c>
      <c r="P49" s="2">
        <f t="shared" si="31"/>
        <v>69904.800000000003</v>
      </c>
      <c r="Q49" s="2">
        <f t="shared" si="31"/>
        <v>60093.599999999999</v>
      </c>
      <c r="R49" s="2">
        <f t="shared" si="31"/>
        <v>48442.799999999996</v>
      </c>
      <c r="S49" s="2">
        <f t="shared" si="31"/>
        <v>48005.894999999997</v>
      </c>
      <c r="T49" s="5">
        <f t="shared" si="31"/>
        <v>50282.399999999994</v>
      </c>
      <c r="U49" s="6">
        <f t="shared" si="31"/>
        <v>48749.399999999994</v>
      </c>
      <c r="V49" s="5">
        <f t="shared" si="31"/>
        <v>51202.2</v>
      </c>
      <c r="W49" s="2">
        <f t="shared" si="31"/>
        <v>48289.5</v>
      </c>
      <c r="X49" s="2">
        <f t="shared" si="31"/>
        <v>50435.7</v>
      </c>
      <c r="Y49" s="2">
        <f t="shared" si="31"/>
        <v>53501.7</v>
      </c>
      <c r="Z49" s="2">
        <f t="shared" si="31"/>
        <v>53348.399999999994</v>
      </c>
      <c r="AA49" s="2">
        <f t="shared" si="11"/>
        <v>59173.799999999996</v>
      </c>
      <c r="AB49" s="2">
        <f t="shared" si="11"/>
        <v>53195.1</v>
      </c>
      <c r="AC49" s="2">
        <f t="shared" si="11"/>
        <v>51662.1</v>
      </c>
      <c r="AD49" s="2">
        <f t="shared" si="11"/>
        <v>60553.5</v>
      </c>
      <c r="AE49" s="2">
        <f t="shared" si="11"/>
        <v>65152.5</v>
      </c>
      <c r="AF49" s="2">
        <f t="shared" si="11"/>
        <v>48596.1</v>
      </c>
      <c r="AG49" s="2">
        <f t="shared" si="11"/>
        <v>56475.719999999994</v>
      </c>
      <c r="AH49" s="2">
        <f t="shared" si="11"/>
        <v>65152.5</v>
      </c>
      <c r="AI49" s="2">
        <f t="shared" si="20"/>
        <v>187524.3</v>
      </c>
      <c r="AJ49" s="2">
        <f t="shared" si="20"/>
        <v>176101.5</v>
      </c>
      <c r="AK49" s="2">
        <f t="shared" si="20"/>
        <v>178005.3</v>
      </c>
      <c r="AL49" s="2">
        <f t="shared" si="20"/>
        <v>171342</v>
      </c>
      <c r="AM49" s="2">
        <f t="shared" si="20"/>
        <v>176101.5</v>
      </c>
      <c r="AN49" s="2">
        <f t="shared" si="5"/>
        <v>126485.28000000001</v>
      </c>
      <c r="AO49" s="5">
        <f t="shared" si="5"/>
        <v>107805.6</v>
      </c>
      <c r="AP49" s="2">
        <f t="shared" si="5"/>
        <v>155995.20000000001</v>
      </c>
      <c r="AQ49" s="2">
        <f t="shared" si="5"/>
        <v>156872.88</v>
      </c>
      <c r="AR49" s="2">
        <f t="shared" si="5"/>
        <v>158689.51200000002</v>
      </c>
      <c r="AS49" s="2">
        <f t="shared" si="5"/>
        <v>158689.51200000002</v>
      </c>
      <c r="AT49" s="2">
        <f t="shared" si="5"/>
        <v>148443.84000000003</v>
      </c>
      <c r="AU49" s="2">
        <f t="shared" si="5"/>
        <v>197809.2</v>
      </c>
      <c r="AV49" s="2">
        <f t="shared" si="5"/>
        <v>181762.56000000003</v>
      </c>
      <c r="AW49" s="2">
        <f t="shared" si="5"/>
        <v>181762.56000000003</v>
      </c>
      <c r="AX49" s="2">
        <f t="shared" si="5"/>
        <v>181762.56000000003</v>
      </c>
      <c r="AY49" s="2">
        <f t="shared" si="30"/>
        <v>210245.76000000001</v>
      </c>
      <c r="AZ49" s="2">
        <f t="shared" si="30"/>
        <v>220476.52800000002</v>
      </c>
      <c r="BA49" s="2">
        <f t="shared" si="30"/>
        <v>205363.872</v>
      </c>
      <c r="BB49" s="2">
        <f t="shared" si="30"/>
        <v>210737.592</v>
      </c>
      <c r="BC49" s="2">
        <f t="shared" si="30"/>
        <v>224202.52800000002</v>
      </c>
      <c r="BD49" s="2">
        <f t="shared" si="30"/>
        <v>220645.44000000003</v>
      </c>
      <c r="BE49" s="2">
        <f t="shared" si="13"/>
        <v>173123.20800000001</v>
      </c>
      <c r="BF49" s="2">
        <f t="shared" si="13"/>
        <v>191930.40000000002</v>
      </c>
      <c r="BG49" s="2">
        <f t="shared" si="13"/>
        <v>209331.64800000002</v>
      </c>
      <c r="BH49" s="2">
        <f t="shared" si="13"/>
        <v>216228.88800000001</v>
      </c>
      <c r="BI49" s="2">
        <f t="shared" si="13"/>
        <v>216228.88800000001</v>
      </c>
      <c r="BJ49" s="19"/>
    </row>
    <row r="50" spans="1:62" x14ac:dyDescent="0.25">
      <c r="A50" s="100">
        <f t="shared" si="4"/>
        <v>2065</v>
      </c>
      <c r="B50" s="2">
        <f t="shared" si="28"/>
        <v>119609.618</v>
      </c>
      <c r="C50" s="2">
        <f t="shared" si="28"/>
        <v>122754.15000000001</v>
      </c>
      <c r="D50" s="2">
        <f t="shared" si="28"/>
        <v>74900.173999999999</v>
      </c>
      <c r="E50" s="2">
        <f t="shared" si="28"/>
        <v>69750.600000000006</v>
      </c>
      <c r="F50" s="2">
        <f t="shared" si="28"/>
        <v>84023</v>
      </c>
      <c r="G50" s="2">
        <f t="shared" si="28"/>
        <v>76426.400000000009</v>
      </c>
      <c r="H50" s="2">
        <f t="shared" si="28"/>
        <v>89547.8</v>
      </c>
      <c r="I50" s="2">
        <f t="shared" si="28"/>
        <v>77807.600000000006</v>
      </c>
      <c r="J50" s="2">
        <f t="shared" si="28"/>
        <v>71684.28</v>
      </c>
      <c r="K50" s="2">
        <f t="shared" si="28"/>
        <v>87706.2</v>
      </c>
      <c r="L50" s="2">
        <f t="shared" si="28"/>
        <v>74124.400000000009</v>
      </c>
      <c r="M50" s="2">
        <f t="shared" si="28"/>
        <v>82872</v>
      </c>
      <c r="N50" s="2">
        <f t="shared" si="28"/>
        <v>84483.400000000009</v>
      </c>
      <c r="O50" s="2">
        <f t="shared" si="31"/>
        <v>51327.199999999997</v>
      </c>
      <c r="P50" s="2">
        <f t="shared" si="31"/>
        <v>70497.599999999991</v>
      </c>
      <c r="Q50" s="2">
        <f t="shared" si="31"/>
        <v>60603.19999999999</v>
      </c>
      <c r="R50" s="2">
        <f t="shared" si="31"/>
        <v>48853.599999999991</v>
      </c>
      <c r="S50" s="2">
        <f t="shared" si="31"/>
        <v>48412.989999999991</v>
      </c>
      <c r="T50" s="5">
        <f t="shared" si="31"/>
        <v>50708.799999999996</v>
      </c>
      <c r="U50" s="6">
        <f t="shared" si="31"/>
        <v>49162.799999999996</v>
      </c>
      <c r="V50" s="5">
        <f t="shared" si="31"/>
        <v>51636.399999999994</v>
      </c>
      <c r="W50" s="2">
        <f t="shared" si="31"/>
        <v>48698.999999999993</v>
      </c>
      <c r="X50" s="2">
        <f t="shared" si="31"/>
        <v>50863.399999999994</v>
      </c>
      <c r="Y50" s="2">
        <f t="shared" si="31"/>
        <v>53955.399999999994</v>
      </c>
      <c r="Z50" s="2">
        <f t="shared" si="31"/>
        <v>53800.799999999996</v>
      </c>
      <c r="AA50" s="2">
        <f t="shared" si="11"/>
        <v>59675.599999999991</v>
      </c>
      <c r="AB50" s="2">
        <f t="shared" si="11"/>
        <v>53646.2</v>
      </c>
      <c r="AC50" s="2">
        <f t="shared" si="11"/>
        <v>52100.2</v>
      </c>
      <c r="AD50" s="2">
        <f t="shared" si="11"/>
        <v>61066.999999999993</v>
      </c>
      <c r="AE50" s="2">
        <f t="shared" si="11"/>
        <v>65704.999999999985</v>
      </c>
      <c r="AF50" s="2">
        <f t="shared" si="11"/>
        <v>49008.2</v>
      </c>
      <c r="AG50" s="2">
        <f t="shared" si="11"/>
        <v>56954.639999999992</v>
      </c>
      <c r="AH50" s="2">
        <f t="shared" si="11"/>
        <v>65704.999999999985</v>
      </c>
      <c r="AI50" s="2">
        <f t="shared" si="20"/>
        <v>190656.6</v>
      </c>
      <c r="AJ50" s="2">
        <f t="shared" si="20"/>
        <v>179043</v>
      </c>
      <c r="AK50" s="2">
        <f t="shared" si="20"/>
        <v>180978.6</v>
      </c>
      <c r="AL50" s="2">
        <f t="shared" si="20"/>
        <v>174204</v>
      </c>
      <c r="AM50" s="2">
        <f t="shared" si="20"/>
        <v>179043</v>
      </c>
      <c r="AN50" s="2">
        <f t="shared" si="5"/>
        <v>127707.36000000002</v>
      </c>
      <c r="AO50" s="5">
        <f t="shared" si="5"/>
        <v>108847.20000000001</v>
      </c>
      <c r="AP50" s="2">
        <f t="shared" si="5"/>
        <v>157502.40000000002</v>
      </c>
      <c r="AQ50" s="2">
        <f t="shared" si="5"/>
        <v>158388.56000000003</v>
      </c>
      <c r="AR50" s="2">
        <f t="shared" si="5"/>
        <v>160222.74400000001</v>
      </c>
      <c r="AS50" s="2">
        <f t="shared" si="5"/>
        <v>160222.74400000001</v>
      </c>
      <c r="AT50" s="2">
        <f t="shared" si="5"/>
        <v>149878.08000000002</v>
      </c>
      <c r="AU50" s="2">
        <f t="shared" si="5"/>
        <v>199720.40000000002</v>
      </c>
      <c r="AV50" s="2">
        <f t="shared" si="5"/>
        <v>183518.72000000003</v>
      </c>
      <c r="AW50" s="2">
        <f t="shared" si="5"/>
        <v>183518.72000000003</v>
      </c>
      <c r="AX50" s="2">
        <f t="shared" si="5"/>
        <v>183518.72000000003</v>
      </c>
      <c r="AY50" s="2">
        <f t="shared" si="30"/>
        <v>212277.12000000002</v>
      </c>
      <c r="AZ50" s="2">
        <f t="shared" si="30"/>
        <v>222606.73600000003</v>
      </c>
      <c r="BA50" s="2">
        <f t="shared" si="30"/>
        <v>207348.06400000001</v>
      </c>
      <c r="BB50" s="2">
        <f t="shared" si="30"/>
        <v>212773.70400000003</v>
      </c>
      <c r="BC50" s="2">
        <f t="shared" si="30"/>
        <v>226368.73600000003</v>
      </c>
      <c r="BD50" s="2">
        <f t="shared" si="30"/>
        <v>222777.28000000003</v>
      </c>
      <c r="BE50" s="2">
        <f t="shared" si="13"/>
        <v>174795.89600000001</v>
      </c>
      <c r="BF50" s="2">
        <f t="shared" si="13"/>
        <v>193784.80000000002</v>
      </c>
      <c r="BG50" s="2">
        <f t="shared" si="13"/>
        <v>211354.17600000001</v>
      </c>
      <c r="BH50" s="2">
        <f t="shared" si="13"/>
        <v>218318.05600000001</v>
      </c>
      <c r="BI50" s="2">
        <f t="shared" si="13"/>
        <v>218318.05600000001</v>
      </c>
      <c r="BJ50" s="19"/>
    </row>
    <row r="51" spans="1:62" x14ac:dyDescent="0.25">
      <c r="A51" s="100">
        <f t="shared" si="4"/>
        <v>2066</v>
      </c>
      <c r="B51" s="2">
        <f t="shared" si="28"/>
        <v>121220.34700000001</v>
      </c>
      <c r="C51" s="2">
        <f t="shared" si="28"/>
        <v>124407.22500000001</v>
      </c>
      <c r="D51" s="2">
        <f t="shared" si="28"/>
        <v>75908.821000000011</v>
      </c>
      <c r="E51" s="2">
        <f t="shared" si="28"/>
        <v>70689.900000000009</v>
      </c>
      <c r="F51" s="2">
        <f t="shared" si="28"/>
        <v>85154.5</v>
      </c>
      <c r="G51" s="2">
        <f t="shared" si="28"/>
        <v>77455.600000000006</v>
      </c>
      <c r="H51" s="2">
        <f t="shared" si="28"/>
        <v>90753.700000000012</v>
      </c>
      <c r="I51" s="2">
        <f t="shared" si="28"/>
        <v>78855.400000000009</v>
      </c>
      <c r="J51" s="2">
        <f t="shared" si="28"/>
        <v>72649.62000000001</v>
      </c>
      <c r="K51" s="2">
        <f t="shared" si="28"/>
        <v>88887.3</v>
      </c>
      <c r="L51" s="2">
        <f t="shared" si="28"/>
        <v>75122.600000000006</v>
      </c>
      <c r="M51" s="2">
        <f t="shared" si="28"/>
        <v>83988</v>
      </c>
      <c r="N51" s="2">
        <f t="shared" si="28"/>
        <v>85621.1</v>
      </c>
      <c r="O51" s="2">
        <f t="shared" si="31"/>
        <v>51758.799999999996</v>
      </c>
      <c r="P51" s="2">
        <f t="shared" si="31"/>
        <v>71090.399999999994</v>
      </c>
      <c r="Q51" s="2">
        <f t="shared" si="31"/>
        <v>61112.799999999996</v>
      </c>
      <c r="R51" s="2">
        <f t="shared" si="31"/>
        <v>49264.4</v>
      </c>
      <c r="S51" s="2">
        <f t="shared" si="31"/>
        <v>48820.084999999999</v>
      </c>
      <c r="T51" s="5">
        <f t="shared" si="31"/>
        <v>51135.199999999997</v>
      </c>
      <c r="U51" s="6">
        <f t="shared" si="31"/>
        <v>49576.2</v>
      </c>
      <c r="V51" s="5">
        <f t="shared" si="31"/>
        <v>52070.6</v>
      </c>
      <c r="W51" s="2">
        <f t="shared" si="31"/>
        <v>49108.5</v>
      </c>
      <c r="X51" s="2">
        <f t="shared" si="31"/>
        <v>51291.1</v>
      </c>
      <c r="Y51" s="2">
        <f t="shared" si="31"/>
        <v>54409.1</v>
      </c>
      <c r="Z51" s="2">
        <f t="shared" si="31"/>
        <v>54253.2</v>
      </c>
      <c r="AA51" s="2">
        <f t="shared" si="11"/>
        <v>60177.399999999994</v>
      </c>
      <c r="AB51" s="2">
        <f t="shared" si="11"/>
        <v>54097.299999999996</v>
      </c>
      <c r="AC51" s="2">
        <f t="shared" si="11"/>
        <v>52538.299999999996</v>
      </c>
      <c r="AD51" s="2">
        <f t="shared" si="11"/>
        <v>61580.5</v>
      </c>
      <c r="AE51" s="2">
        <f t="shared" si="11"/>
        <v>66257.5</v>
      </c>
      <c r="AF51" s="2">
        <f t="shared" si="11"/>
        <v>49420.299999999996</v>
      </c>
      <c r="AG51" s="2">
        <f t="shared" si="11"/>
        <v>57433.56</v>
      </c>
      <c r="AH51" s="2">
        <f t="shared" si="11"/>
        <v>66257.5</v>
      </c>
      <c r="AI51" s="2">
        <f t="shared" si="20"/>
        <v>193788.9</v>
      </c>
      <c r="AJ51" s="2">
        <f t="shared" si="20"/>
        <v>181984.5</v>
      </c>
      <c r="AK51" s="2">
        <f t="shared" si="20"/>
        <v>183951.9</v>
      </c>
      <c r="AL51" s="2">
        <f t="shared" si="20"/>
        <v>177066</v>
      </c>
      <c r="AM51" s="2">
        <f t="shared" si="20"/>
        <v>181984.5</v>
      </c>
      <c r="AN51" s="2">
        <f t="shared" si="5"/>
        <v>128929.44000000002</v>
      </c>
      <c r="AO51" s="5">
        <f t="shared" si="5"/>
        <v>109888.80000000002</v>
      </c>
      <c r="AP51" s="2">
        <f t="shared" si="5"/>
        <v>159009.60000000001</v>
      </c>
      <c r="AQ51" s="2">
        <f t="shared" si="5"/>
        <v>159904.24000000002</v>
      </c>
      <c r="AR51" s="2">
        <f t="shared" si="5"/>
        <v>161755.97600000002</v>
      </c>
      <c r="AS51" s="2">
        <f t="shared" si="5"/>
        <v>161755.97600000002</v>
      </c>
      <c r="AT51" s="2">
        <f t="shared" si="5"/>
        <v>151312.32000000001</v>
      </c>
      <c r="AU51" s="2">
        <f t="shared" si="5"/>
        <v>201631.6</v>
      </c>
      <c r="AV51" s="2">
        <f t="shared" si="5"/>
        <v>185274.88</v>
      </c>
      <c r="AW51" s="2">
        <f t="shared" si="5"/>
        <v>185274.88</v>
      </c>
      <c r="AX51" s="2">
        <f t="shared" si="5"/>
        <v>185274.88</v>
      </c>
      <c r="AY51" s="2">
        <f t="shared" si="30"/>
        <v>214308.48000000001</v>
      </c>
      <c r="AZ51" s="2">
        <f t="shared" si="30"/>
        <v>224736.94400000002</v>
      </c>
      <c r="BA51" s="2">
        <f t="shared" si="30"/>
        <v>209332.25600000002</v>
      </c>
      <c r="BB51" s="2">
        <f t="shared" si="30"/>
        <v>214809.81600000002</v>
      </c>
      <c r="BC51" s="2">
        <f t="shared" si="30"/>
        <v>228534.94400000002</v>
      </c>
      <c r="BD51" s="2">
        <f t="shared" si="30"/>
        <v>224909.12000000002</v>
      </c>
      <c r="BE51" s="2">
        <f t="shared" si="13"/>
        <v>176468.58400000003</v>
      </c>
      <c r="BF51" s="2">
        <f t="shared" si="13"/>
        <v>195639.2</v>
      </c>
      <c r="BG51" s="2">
        <f t="shared" si="13"/>
        <v>213376.70400000003</v>
      </c>
      <c r="BH51" s="2">
        <f t="shared" si="13"/>
        <v>220407.22400000002</v>
      </c>
      <c r="BI51" s="2">
        <f t="shared" si="13"/>
        <v>220407.22400000002</v>
      </c>
      <c r="BJ51" s="19"/>
    </row>
    <row r="52" spans="1:62" x14ac:dyDescent="0.25">
      <c r="A52" s="100">
        <f t="shared" si="4"/>
        <v>2067</v>
      </c>
      <c r="B52" s="2">
        <f t="shared" si="28"/>
        <v>122831.076</v>
      </c>
      <c r="C52" s="2">
        <f t="shared" si="28"/>
        <v>126060.29999999999</v>
      </c>
      <c r="D52" s="2">
        <f t="shared" si="28"/>
        <v>76917.467999999993</v>
      </c>
      <c r="E52" s="2">
        <f t="shared" si="28"/>
        <v>71629.2</v>
      </c>
      <c r="F52" s="2">
        <f t="shared" si="28"/>
        <v>86286</v>
      </c>
      <c r="G52" s="2">
        <f t="shared" si="28"/>
        <v>78484.800000000003</v>
      </c>
      <c r="H52" s="2">
        <f t="shared" si="28"/>
        <v>91959.599999999991</v>
      </c>
      <c r="I52" s="2">
        <f t="shared" si="28"/>
        <v>79903.199999999997</v>
      </c>
      <c r="J52" s="2">
        <f t="shared" si="28"/>
        <v>73614.959999999992</v>
      </c>
      <c r="K52" s="2">
        <f t="shared" si="28"/>
        <v>90068.4</v>
      </c>
      <c r="L52" s="2">
        <f t="shared" si="28"/>
        <v>76120.800000000003</v>
      </c>
      <c r="M52" s="2">
        <f t="shared" si="28"/>
        <v>85104</v>
      </c>
      <c r="N52" s="2">
        <f t="shared" si="28"/>
        <v>86758.799999999988</v>
      </c>
      <c r="O52" s="2">
        <f t="shared" si="31"/>
        <v>52190.400000000001</v>
      </c>
      <c r="P52" s="2">
        <f t="shared" si="31"/>
        <v>71683.199999999997</v>
      </c>
      <c r="Q52" s="2">
        <f t="shared" si="31"/>
        <v>61622.400000000001</v>
      </c>
      <c r="R52" s="2">
        <f t="shared" si="31"/>
        <v>49675.200000000004</v>
      </c>
      <c r="S52" s="2">
        <f t="shared" si="31"/>
        <v>49227.18</v>
      </c>
      <c r="T52" s="5">
        <f t="shared" si="31"/>
        <v>51561.599999999999</v>
      </c>
      <c r="U52" s="6">
        <f t="shared" si="31"/>
        <v>49989.599999999999</v>
      </c>
      <c r="V52" s="5">
        <f t="shared" si="31"/>
        <v>52504.800000000003</v>
      </c>
      <c r="W52" s="2">
        <f t="shared" si="31"/>
        <v>49518</v>
      </c>
      <c r="X52" s="2">
        <f t="shared" si="31"/>
        <v>51718.8</v>
      </c>
      <c r="Y52" s="2">
        <f t="shared" si="31"/>
        <v>54862.8</v>
      </c>
      <c r="Z52" s="2">
        <f t="shared" si="31"/>
        <v>54705.600000000006</v>
      </c>
      <c r="AA52" s="2">
        <f t="shared" si="11"/>
        <v>60679.200000000004</v>
      </c>
      <c r="AB52" s="2">
        <f t="shared" si="11"/>
        <v>54548.4</v>
      </c>
      <c r="AC52" s="2">
        <f t="shared" si="11"/>
        <v>52976.4</v>
      </c>
      <c r="AD52" s="2">
        <f t="shared" si="11"/>
        <v>62094</v>
      </c>
      <c r="AE52" s="2">
        <f t="shared" si="11"/>
        <v>66810</v>
      </c>
      <c r="AF52" s="2">
        <f t="shared" si="11"/>
        <v>49832.4</v>
      </c>
      <c r="AG52" s="2">
        <f t="shared" si="11"/>
        <v>57912.480000000003</v>
      </c>
      <c r="AH52" s="2">
        <f t="shared" si="11"/>
        <v>66810</v>
      </c>
      <c r="AI52" s="2">
        <f t="shared" si="20"/>
        <v>196921.19999999998</v>
      </c>
      <c r="AJ52" s="2">
        <f t="shared" si="20"/>
        <v>184926</v>
      </c>
      <c r="AK52" s="2">
        <f t="shared" si="20"/>
        <v>186925.19999999998</v>
      </c>
      <c r="AL52" s="2">
        <f t="shared" si="20"/>
        <v>179928</v>
      </c>
      <c r="AM52" s="2">
        <f t="shared" si="20"/>
        <v>184926</v>
      </c>
      <c r="AN52" s="2">
        <f t="shared" si="5"/>
        <v>130151.52</v>
      </c>
      <c r="AO52" s="5">
        <f t="shared" si="5"/>
        <v>110930.4</v>
      </c>
      <c r="AP52" s="2">
        <f t="shared" si="5"/>
        <v>160516.79999999999</v>
      </c>
      <c r="AQ52" s="2">
        <f t="shared" si="5"/>
        <v>161419.91999999998</v>
      </c>
      <c r="AR52" s="2">
        <f t="shared" si="5"/>
        <v>163289.20799999998</v>
      </c>
      <c r="AS52" s="2">
        <f t="shared" si="5"/>
        <v>163289.20799999998</v>
      </c>
      <c r="AT52" s="2">
        <f t="shared" si="5"/>
        <v>152746.56</v>
      </c>
      <c r="AU52" s="2">
        <f t="shared" si="5"/>
        <v>203542.8</v>
      </c>
      <c r="AV52" s="2">
        <f t="shared" si="5"/>
        <v>187031.04000000001</v>
      </c>
      <c r="AW52" s="2">
        <f t="shared" si="5"/>
        <v>187031.04000000001</v>
      </c>
      <c r="AX52" s="2">
        <f t="shared" si="5"/>
        <v>187031.04000000001</v>
      </c>
      <c r="AY52" s="2">
        <f t="shared" si="30"/>
        <v>216339.84</v>
      </c>
      <c r="AZ52" s="2">
        <f t="shared" si="30"/>
        <v>226867.152</v>
      </c>
      <c r="BA52" s="2">
        <f t="shared" si="30"/>
        <v>211316.448</v>
      </c>
      <c r="BB52" s="2">
        <f t="shared" si="30"/>
        <v>216845.92799999999</v>
      </c>
      <c r="BC52" s="2">
        <f t="shared" si="30"/>
        <v>230701.152</v>
      </c>
      <c r="BD52" s="2">
        <f t="shared" si="30"/>
        <v>227040.96</v>
      </c>
      <c r="BE52" s="2">
        <f t="shared" si="13"/>
        <v>178141.272</v>
      </c>
      <c r="BF52" s="2">
        <f t="shared" si="13"/>
        <v>197493.6</v>
      </c>
      <c r="BG52" s="2">
        <f t="shared" si="13"/>
        <v>215399.23199999999</v>
      </c>
      <c r="BH52" s="2">
        <f t="shared" si="13"/>
        <v>222496.39199999999</v>
      </c>
      <c r="BI52" s="2">
        <f t="shared" si="13"/>
        <v>222496.39199999999</v>
      </c>
      <c r="BJ52" s="19"/>
    </row>
    <row r="53" spans="1:62" x14ac:dyDescent="0.25">
      <c r="A53" s="100">
        <f t="shared" si="4"/>
        <v>2068</v>
      </c>
      <c r="B53" s="2">
        <f t="shared" si="28"/>
        <v>124441.80500000001</v>
      </c>
      <c r="C53" s="2">
        <f t="shared" si="28"/>
        <v>127713.375</v>
      </c>
      <c r="D53" s="2">
        <f t="shared" si="28"/>
        <v>77926.115000000005</v>
      </c>
      <c r="E53" s="2">
        <f t="shared" si="28"/>
        <v>72568.5</v>
      </c>
      <c r="F53" s="2">
        <f t="shared" si="28"/>
        <v>87417.5</v>
      </c>
      <c r="G53" s="2">
        <f t="shared" si="28"/>
        <v>79514</v>
      </c>
      <c r="H53" s="2">
        <f t="shared" si="28"/>
        <v>93165.5</v>
      </c>
      <c r="I53" s="2">
        <f t="shared" si="28"/>
        <v>80951</v>
      </c>
      <c r="J53" s="2">
        <f t="shared" si="28"/>
        <v>74580.3</v>
      </c>
      <c r="K53" s="2">
        <f t="shared" si="28"/>
        <v>91249.5</v>
      </c>
      <c r="L53" s="2">
        <f t="shared" si="28"/>
        <v>77119</v>
      </c>
      <c r="M53" s="2">
        <f t="shared" si="28"/>
        <v>86220</v>
      </c>
      <c r="N53" s="2">
        <f t="shared" si="28"/>
        <v>87896.5</v>
      </c>
      <c r="O53" s="2">
        <f t="shared" si="31"/>
        <v>52622</v>
      </c>
      <c r="P53" s="2">
        <f t="shared" si="31"/>
        <v>72276</v>
      </c>
      <c r="Q53" s="2">
        <f t="shared" si="31"/>
        <v>62132</v>
      </c>
      <c r="R53" s="2">
        <f t="shared" si="31"/>
        <v>50086</v>
      </c>
      <c r="S53" s="2">
        <f t="shared" si="31"/>
        <v>49634.275000000001</v>
      </c>
      <c r="T53" s="5">
        <f t="shared" si="31"/>
        <v>51988</v>
      </c>
      <c r="U53" s="6">
        <f t="shared" si="31"/>
        <v>50403</v>
      </c>
      <c r="V53" s="5">
        <f t="shared" si="31"/>
        <v>52939</v>
      </c>
      <c r="W53" s="2">
        <f t="shared" si="31"/>
        <v>49927.5</v>
      </c>
      <c r="X53" s="2">
        <f t="shared" si="31"/>
        <v>52146.5</v>
      </c>
      <c r="Y53" s="2">
        <f t="shared" si="31"/>
        <v>55316.5</v>
      </c>
      <c r="Z53" s="2">
        <f t="shared" si="31"/>
        <v>55158</v>
      </c>
      <c r="AA53" s="2">
        <f t="shared" si="11"/>
        <v>61181</v>
      </c>
      <c r="AB53" s="2">
        <f t="shared" si="11"/>
        <v>54999.5</v>
      </c>
      <c r="AC53" s="2">
        <f t="shared" ref="AA53:AH58" si="32">(($A53-$A$8)*$BM$4+1)*AC$8</f>
        <v>53414.5</v>
      </c>
      <c r="AD53" s="2">
        <f t="shared" si="32"/>
        <v>62607.5</v>
      </c>
      <c r="AE53" s="2">
        <f t="shared" si="32"/>
        <v>67362.5</v>
      </c>
      <c r="AF53" s="2">
        <f t="shared" si="32"/>
        <v>50244.5</v>
      </c>
      <c r="AG53" s="2">
        <f t="shared" si="32"/>
        <v>58391.4</v>
      </c>
      <c r="AH53" s="2">
        <f t="shared" si="32"/>
        <v>67362.5</v>
      </c>
      <c r="AI53" s="2">
        <f t="shared" si="20"/>
        <v>200053.5</v>
      </c>
      <c r="AJ53" s="2">
        <f t="shared" si="20"/>
        <v>187867.5</v>
      </c>
      <c r="AK53" s="2">
        <f t="shared" si="20"/>
        <v>189898.5</v>
      </c>
      <c r="AL53" s="2">
        <f t="shared" si="20"/>
        <v>182790</v>
      </c>
      <c r="AM53" s="2">
        <f t="shared" si="20"/>
        <v>187867.5</v>
      </c>
      <c r="AN53" s="2">
        <f t="shared" si="5"/>
        <v>131373.6</v>
      </c>
      <c r="AO53" s="5">
        <f t="shared" si="5"/>
        <v>111972</v>
      </c>
      <c r="AP53" s="2">
        <f t="shared" si="5"/>
        <v>162024</v>
      </c>
      <c r="AQ53" s="2">
        <f t="shared" si="5"/>
        <v>162935.6</v>
      </c>
      <c r="AR53" s="2">
        <f t="shared" si="5"/>
        <v>164822.44</v>
      </c>
      <c r="AS53" s="2">
        <f t="shared" si="5"/>
        <v>164822.44</v>
      </c>
      <c r="AT53" s="2">
        <f t="shared" si="5"/>
        <v>154180.79999999999</v>
      </c>
      <c r="AU53" s="2">
        <f t="shared" si="5"/>
        <v>205454</v>
      </c>
      <c r="AV53" s="2">
        <f t="shared" si="5"/>
        <v>188787.19999999998</v>
      </c>
      <c r="AW53" s="2">
        <f t="shared" si="5"/>
        <v>188787.19999999998</v>
      </c>
      <c r="AX53" s="2">
        <f t="shared" si="5"/>
        <v>188787.19999999998</v>
      </c>
      <c r="AY53" s="2">
        <f t="shared" si="30"/>
        <v>218371.19999999998</v>
      </c>
      <c r="AZ53" s="2">
        <f t="shared" si="30"/>
        <v>228997.36</v>
      </c>
      <c r="BA53" s="2">
        <f t="shared" si="30"/>
        <v>213300.63999999998</v>
      </c>
      <c r="BB53" s="2">
        <f t="shared" si="30"/>
        <v>218882.04</v>
      </c>
      <c r="BC53" s="2">
        <f t="shared" si="30"/>
        <v>232867.36</v>
      </c>
      <c r="BD53" s="2">
        <f t="shared" si="30"/>
        <v>229172.8</v>
      </c>
      <c r="BE53" s="2">
        <f t="shared" si="13"/>
        <v>179813.96</v>
      </c>
      <c r="BF53" s="2">
        <f t="shared" si="13"/>
        <v>199348</v>
      </c>
      <c r="BG53" s="2">
        <f t="shared" si="13"/>
        <v>217421.76</v>
      </c>
      <c r="BH53" s="2">
        <f t="shared" si="13"/>
        <v>224585.56</v>
      </c>
      <c r="BI53" s="2">
        <f t="shared" si="13"/>
        <v>224585.56</v>
      </c>
      <c r="BJ53" s="19"/>
    </row>
    <row r="54" spans="1:62" x14ac:dyDescent="0.25">
      <c r="A54" s="100">
        <f t="shared" si="4"/>
        <v>2069</v>
      </c>
      <c r="B54" s="2">
        <f t="shared" si="28"/>
        <v>126052.53400000001</v>
      </c>
      <c r="C54" s="2">
        <f t="shared" si="28"/>
        <v>129366.45000000001</v>
      </c>
      <c r="D54" s="2">
        <f t="shared" si="28"/>
        <v>78934.762000000002</v>
      </c>
      <c r="E54" s="2">
        <f t="shared" si="28"/>
        <v>73507.8</v>
      </c>
      <c r="F54" s="2">
        <f t="shared" si="28"/>
        <v>88549</v>
      </c>
      <c r="G54" s="2">
        <f t="shared" si="28"/>
        <v>80543.200000000012</v>
      </c>
      <c r="H54" s="2">
        <f t="shared" si="28"/>
        <v>94371.400000000009</v>
      </c>
      <c r="I54" s="2">
        <f t="shared" si="28"/>
        <v>81998.8</v>
      </c>
      <c r="J54" s="2">
        <f t="shared" si="28"/>
        <v>75545.64</v>
      </c>
      <c r="K54" s="2">
        <f t="shared" si="28"/>
        <v>92430.6</v>
      </c>
      <c r="L54" s="2">
        <f t="shared" si="28"/>
        <v>78117.200000000012</v>
      </c>
      <c r="M54" s="2">
        <f t="shared" si="28"/>
        <v>87336</v>
      </c>
      <c r="N54" s="2">
        <f t="shared" si="28"/>
        <v>89034.200000000012</v>
      </c>
      <c r="O54" s="2">
        <f t="shared" si="31"/>
        <v>53053.599999999999</v>
      </c>
      <c r="P54" s="2">
        <f t="shared" si="31"/>
        <v>72868.799999999988</v>
      </c>
      <c r="Q54" s="2">
        <f t="shared" si="31"/>
        <v>62641.599999999991</v>
      </c>
      <c r="R54" s="2">
        <f t="shared" si="31"/>
        <v>50496.799999999996</v>
      </c>
      <c r="S54" s="2">
        <f t="shared" si="31"/>
        <v>50041.369999999995</v>
      </c>
      <c r="T54" s="5">
        <f t="shared" si="31"/>
        <v>52414.399999999994</v>
      </c>
      <c r="U54" s="6">
        <f t="shared" si="31"/>
        <v>50816.399999999994</v>
      </c>
      <c r="V54" s="5">
        <f t="shared" si="31"/>
        <v>53373.2</v>
      </c>
      <c r="W54" s="2">
        <f t="shared" si="31"/>
        <v>50336.999999999993</v>
      </c>
      <c r="X54" s="2">
        <f t="shared" si="31"/>
        <v>52574.2</v>
      </c>
      <c r="Y54" s="2">
        <f t="shared" si="31"/>
        <v>55770.2</v>
      </c>
      <c r="Z54" s="2">
        <f t="shared" si="31"/>
        <v>55610.399999999994</v>
      </c>
      <c r="AA54" s="2">
        <f t="shared" si="32"/>
        <v>61682.799999999996</v>
      </c>
      <c r="AB54" s="2">
        <f t="shared" si="32"/>
        <v>55450.6</v>
      </c>
      <c r="AC54" s="2">
        <f t="shared" si="32"/>
        <v>53852.6</v>
      </c>
      <c r="AD54" s="2">
        <f t="shared" si="32"/>
        <v>63120.999999999993</v>
      </c>
      <c r="AE54" s="2">
        <f t="shared" si="32"/>
        <v>67915</v>
      </c>
      <c r="AF54" s="2">
        <f t="shared" si="32"/>
        <v>50656.6</v>
      </c>
      <c r="AG54" s="2">
        <f t="shared" si="32"/>
        <v>58870.319999999992</v>
      </c>
      <c r="AH54" s="2">
        <f t="shared" si="32"/>
        <v>67915</v>
      </c>
      <c r="AI54" s="2">
        <f t="shared" si="20"/>
        <v>203185.8</v>
      </c>
      <c r="AJ54" s="2">
        <f t="shared" si="20"/>
        <v>190808.99999999997</v>
      </c>
      <c r="AK54" s="2">
        <f t="shared" si="20"/>
        <v>192871.8</v>
      </c>
      <c r="AL54" s="2">
        <f t="shared" si="20"/>
        <v>185651.99999999997</v>
      </c>
      <c r="AM54" s="2">
        <f t="shared" si="20"/>
        <v>190808.99999999997</v>
      </c>
      <c r="AN54" s="2">
        <f t="shared" si="5"/>
        <v>132595.68</v>
      </c>
      <c r="AO54" s="5">
        <f t="shared" ref="AO54:AX58" si="33">(($A54-$A$8)*$BM$6+1)*AO$8</f>
        <v>113013.6</v>
      </c>
      <c r="AP54" s="2">
        <f t="shared" si="33"/>
        <v>163531.20000000001</v>
      </c>
      <c r="AQ54" s="2">
        <f t="shared" si="33"/>
        <v>164451.28</v>
      </c>
      <c r="AR54" s="2">
        <f t="shared" si="33"/>
        <v>166355.67199999999</v>
      </c>
      <c r="AS54" s="2">
        <f t="shared" si="33"/>
        <v>166355.67199999999</v>
      </c>
      <c r="AT54" s="2">
        <f t="shared" si="33"/>
        <v>155615.04000000001</v>
      </c>
      <c r="AU54" s="2">
        <f t="shared" si="33"/>
        <v>207365.2</v>
      </c>
      <c r="AV54" s="2">
        <f t="shared" si="33"/>
        <v>190543.35999999999</v>
      </c>
      <c r="AW54" s="2">
        <f t="shared" si="33"/>
        <v>190543.35999999999</v>
      </c>
      <c r="AX54" s="2">
        <f t="shared" si="33"/>
        <v>190543.35999999999</v>
      </c>
      <c r="AY54" s="2">
        <f t="shared" si="30"/>
        <v>220402.56</v>
      </c>
      <c r="AZ54" s="2">
        <f t="shared" si="30"/>
        <v>231127.568</v>
      </c>
      <c r="BA54" s="2">
        <f t="shared" si="30"/>
        <v>215284.83199999999</v>
      </c>
      <c r="BB54" s="2">
        <f t="shared" si="30"/>
        <v>220918.152</v>
      </c>
      <c r="BC54" s="2">
        <f t="shared" si="30"/>
        <v>235033.568</v>
      </c>
      <c r="BD54" s="2">
        <f t="shared" si="30"/>
        <v>231304.63999999998</v>
      </c>
      <c r="BE54" s="2">
        <f t="shared" si="13"/>
        <v>181486.64799999999</v>
      </c>
      <c r="BF54" s="2">
        <f t="shared" si="13"/>
        <v>201202.4</v>
      </c>
      <c r="BG54" s="2">
        <f t="shared" si="13"/>
        <v>219444.288</v>
      </c>
      <c r="BH54" s="2">
        <f t="shared" si="13"/>
        <v>226674.728</v>
      </c>
      <c r="BI54" s="2">
        <f t="shared" si="13"/>
        <v>226674.728</v>
      </c>
      <c r="BJ54" s="19"/>
    </row>
    <row r="55" spans="1:62" x14ac:dyDescent="0.25">
      <c r="A55" s="100">
        <f t="shared" si="4"/>
        <v>2070</v>
      </c>
      <c r="B55" s="2">
        <f t="shared" si="28"/>
        <v>127663.26299999999</v>
      </c>
      <c r="C55" s="2">
        <f t="shared" si="28"/>
        <v>131019.52499999999</v>
      </c>
      <c r="D55" s="2">
        <f t="shared" si="28"/>
        <v>79943.409</v>
      </c>
      <c r="E55" s="2">
        <f t="shared" si="28"/>
        <v>74447.099999999991</v>
      </c>
      <c r="F55" s="2">
        <f t="shared" si="28"/>
        <v>89680.5</v>
      </c>
      <c r="G55" s="2">
        <f t="shared" si="28"/>
        <v>81572.399999999994</v>
      </c>
      <c r="H55" s="2">
        <f t="shared" si="28"/>
        <v>95577.299999999988</v>
      </c>
      <c r="I55" s="2">
        <f t="shared" si="28"/>
        <v>83046.599999999991</v>
      </c>
      <c r="J55" s="2">
        <f t="shared" si="28"/>
        <v>76510.98</v>
      </c>
      <c r="K55" s="2">
        <f t="shared" si="28"/>
        <v>93611.7</v>
      </c>
      <c r="L55" s="2">
        <f t="shared" si="28"/>
        <v>79115.399999999994</v>
      </c>
      <c r="M55" s="2">
        <f t="shared" si="28"/>
        <v>88452</v>
      </c>
      <c r="N55" s="2">
        <f t="shared" si="28"/>
        <v>90171.9</v>
      </c>
      <c r="O55" s="2">
        <f t="shared" si="31"/>
        <v>53485.2</v>
      </c>
      <c r="P55" s="2">
        <f t="shared" si="31"/>
        <v>73461.600000000006</v>
      </c>
      <c r="Q55" s="2">
        <f t="shared" si="31"/>
        <v>63151.199999999997</v>
      </c>
      <c r="R55" s="2">
        <f t="shared" si="31"/>
        <v>50907.6</v>
      </c>
      <c r="S55" s="2">
        <f t="shared" si="31"/>
        <v>50448.464999999997</v>
      </c>
      <c r="T55" s="5">
        <f t="shared" si="31"/>
        <v>52840.800000000003</v>
      </c>
      <c r="U55" s="6">
        <f t="shared" si="31"/>
        <v>51229.8</v>
      </c>
      <c r="V55" s="5">
        <f t="shared" si="31"/>
        <v>53807.4</v>
      </c>
      <c r="W55" s="2">
        <f t="shared" si="31"/>
        <v>50746.5</v>
      </c>
      <c r="X55" s="2">
        <f t="shared" si="31"/>
        <v>53001.9</v>
      </c>
      <c r="Y55" s="2">
        <f t="shared" si="31"/>
        <v>56223.9</v>
      </c>
      <c r="Z55" s="2">
        <f t="shared" si="31"/>
        <v>56062.8</v>
      </c>
      <c r="AA55" s="2">
        <f t="shared" si="32"/>
        <v>62184.6</v>
      </c>
      <c r="AB55" s="2">
        <f t="shared" si="32"/>
        <v>55901.7</v>
      </c>
      <c r="AC55" s="2">
        <f t="shared" si="32"/>
        <v>54290.7</v>
      </c>
      <c r="AD55" s="2">
        <f t="shared" si="32"/>
        <v>63634.5</v>
      </c>
      <c r="AE55" s="2">
        <f t="shared" si="32"/>
        <v>68467.5</v>
      </c>
      <c r="AF55" s="2">
        <f t="shared" si="32"/>
        <v>51068.7</v>
      </c>
      <c r="AG55" s="2">
        <f t="shared" si="32"/>
        <v>59349.24</v>
      </c>
      <c r="AH55" s="2">
        <f t="shared" si="32"/>
        <v>68467.5</v>
      </c>
      <c r="AI55" s="2">
        <f t="shared" si="20"/>
        <v>206318.1</v>
      </c>
      <c r="AJ55" s="2">
        <f t="shared" si="20"/>
        <v>193750.5</v>
      </c>
      <c r="AK55" s="2">
        <f t="shared" si="20"/>
        <v>195845.1</v>
      </c>
      <c r="AL55" s="2">
        <f t="shared" si="20"/>
        <v>188514</v>
      </c>
      <c r="AM55" s="2">
        <f t="shared" si="20"/>
        <v>193750.5</v>
      </c>
      <c r="AN55" s="2">
        <f t="shared" ref="AN55:AN58" si="34">(($A55-$A$8)*$BM$6+1)*AN$8</f>
        <v>133817.76</v>
      </c>
      <c r="AO55" s="5">
        <f t="shared" si="33"/>
        <v>114055.2</v>
      </c>
      <c r="AP55" s="2">
        <f t="shared" si="33"/>
        <v>165038.39999999999</v>
      </c>
      <c r="AQ55" s="2">
        <f t="shared" si="33"/>
        <v>165966.96</v>
      </c>
      <c r="AR55" s="2">
        <f t="shared" si="33"/>
        <v>167888.90400000001</v>
      </c>
      <c r="AS55" s="2">
        <f t="shared" si="33"/>
        <v>167888.90400000001</v>
      </c>
      <c r="AT55" s="2">
        <f t="shared" si="33"/>
        <v>157049.28</v>
      </c>
      <c r="AU55" s="2">
        <f t="shared" si="33"/>
        <v>209276.4</v>
      </c>
      <c r="AV55" s="2">
        <f t="shared" si="33"/>
        <v>192299.51999999999</v>
      </c>
      <c r="AW55" s="2">
        <f t="shared" si="33"/>
        <v>192299.51999999999</v>
      </c>
      <c r="AX55" s="2">
        <f t="shared" si="33"/>
        <v>192299.51999999999</v>
      </c>
      <c r="AY55" s="2">
        <f t="shared" si="30"/>
        <v>222433.92000000001</v>
      </c>
      <c r="AZ55" s="2">
        <f t="shared" si="30"/>
        <v>233257.77600000001</v>
      </c>
      <c r="BA55" s="2">
        <f t="shared" si="30"/>
        <v>217269.024</v>
      </c>
      <c r="BB55" s="2">
        <f t="shared" si="30"/>
        <v>222954.264</v>
      </c>
      <c r="BC55" s="2">
        <f t="shared" si="30"/>
        <v>237199.77600000001</v>
      </c>
      <c r="BD55" s="2">
        <f t="shared" si="30"/>
        <v>233436.48</v>
      </c>
      <c r="BE55" s="2">
        <f t="shared" si="13"/>
        <v>183159.33600000001</v>
      </c>
      <c r="BF55" s="2">
        <f t="shared" si="13"/>
        <v>203056.8</v>
      </c>
      <c r="BG55" s="2">
        <f t="shared" si="13"/>
        <v>221466.81599999999</v>
      </c>
      <c r="BH55" s="2">
        <f t="shared" si="13"/>
        <v>228763.89600000001</v>
      </c>
      <c r="BI55" s="2">
        <f t="shared" si="13"/>
        <v>228763.89600000001</v>
      </c>
      <c r="BJ55" s="19"/>
    </row>
    <row r="56" spans="1:62" x14ac:dyDescent="0.25">
      <c r="A56" s="100">
        <f t="shared" si="4"/>
        <v>2071</v>
      </c>
      <c r="B56" s="2">
        <f t="shared" si="28"/>
        <v>129273.992</v>
      </c>
      <c r="C56" s="2">
        <f t="shared" si="28"/>
        <v>132672.6</v>
      </c>
      <c r="D56" s="2">
        <f t="shared" si="28"/>
        <v>80952.055999999997</v>
      </c>
      <c r="E56" s="2">
        <f t="shared" si="28"/>
        <v>75386.399999999994</v>
      </c>
      <c r="F56" s="2">
        <f t="shared" si="28"/>
        <v>90812</v>
      </c>
      <c r="G56" s="2">
        <f t="shared" si="28"/>
        <v>82601.600000000006</v>
      </c>
      <c r="H56" s="2">
        <f t="shared" si="28"/>
        <v>96783.2</v>
      </c>
      <c r="I56" s="2">
        <f t="shared" si="28"/>
        <v>84094.399999999994</v>
      </c>
      <c r="J56" s="2">
        <f t="shared" si="28"/>
        <v>77476.319999999992</v>
      </c>
      <c r="K56" s="2">
        <f t="shared" si="28"/>
        <v>94792.8</v>
      </c>
      <c r="L56" s="2">
        <f t="shared" si="28"/>
        <v>80113.600000000006</v>
      </c>
      <c r="M56" s="2">
        <f t="shared" si="28"/>
        <v>89568</v>
      </c>
      <c r="N56" s="2">
        <f t="shared" si="28"/>
        <v>91309.6</v>
      </c>
      <c r="O56" s="2">
        <f t="shared" si="31"/>
        <v>53916.800000000003</v>
      </c>
      <c r="P56" s="2">
        <f t="shared" si="31"/>
        <v>74054.400000000009</v>
      </c>
      <c r="Q56" s="2">
        <f t="shared" si="31"/>
        <v>63660.800000000003</v>
      </c>
      <c r="R56" s="2">
        <f t="shared" si="31"/>
        <v>51318.400000000001</v>
      </c>
      <c r="S56" s="2">
        <f t="shared" si="31"/>
        <v>50855.560000000005</v>
      </c>
      <c r="T56" s="5">
        <f t="shared" si="31"/>
        <v>53267.200000000004</v>
      </c>
      <c r="U56" s="6">
        <f t="shared" si="31"/>
        <v>51643.200000000004</v>
      </c>
      <c r="V56" s="5">
        <f t="shared" si="31"/>
        <v>54241.600000000006</v>
      </c>
      <c r="W56" s="2">
        <f t="shared" si="31"/>
        <v>51156</v>
      </c>
      <c r="X56" s="2">
        <f t="shared" si="31"/>
        <v>53429.600000000006</v>
      </c>
      <c r="Y56" s="2">
        <f t="shared" si="31"/>
        <v>56677.600000000006</v>
      </c>
      <c r="Z56" s="2">
        <f t="shared" si="31"/>
        <v>56515.200000000004</v>
      </c>
      <c r="AA56" s="2">
        <f t="shared" si="32"/>
        <v>62686.400000000001</v>
      </c>
      <c r="AB56" s="2">
        <f t="shared" si="32"/>
        <v>56352.800000000003</v>
      </c>
      <c r="AC56" s="2">
        <f t="shared" si="32"/>
        <v>54728.800000000003</v>
      </c>
      <c r="AD56" s="2">
        <f t="shared" si="32"/>
        <v>64148.000000000007</v>
      </c>
      <c r="AE56" s="2">
        <f t="shared" si="32"/>
        <v>69020</v>
      </c>
      <c r="AF56" s="2">
        <f t="shared" si="32"/>
        <v>51480.800000000003</v>
      </c>
      <c r="AG56" s="2">
        <f t="shared" si="32"/>
        <v>59828.160000000003</v>
      </c>
      <c r="AH56" s="2">
        <f t="shared" si="32"/>
        <v>69020</v>
      </c>
      <c r="AI56" s="2">
        <f t="shared" si="20"/>
        <v>209450.4</v>
      </c>
      <c r="AJ56" s="2">
        <f t="shared" si="20"/>
        <v>196692</v>
      </c>
      <c r="AK56" s="2">
        <f t="shared" si="20"/>
        <v>198818.4</v>
      </c>
      <c r="AL56" s="2">
        <f t="shared" si="20"/>
        <v>191376</v>
      </c>
      <c r="AM56" s="2">
        <f t="shared" si="20"/>
        <v>196692</v>
      </c>
      <c r="AN56" s="2">
        <f t="shared" si="34"/>
        <v>135039.84</v>
      </c>
      <c r="AO56" s="5">
        <f t="shared" si="33"/>
        <v>115096.8</v>
      </c>
      <c r="AP56" s="2">
        <f t="shared" si="33"/>
        <v>166545.60000000001</v>
      </c>
      <c r="AQ56" s="2">
        <f t="shared" si="33"/>
        <v>167482.64000000001</v>
      </c>
      <c r="AR56" s="2">
        <f t="shared" si="33"/>
        <v>169422.136</v>
      </c>
      <c r="AS56" s="2">
        <f t="shared" si="33"/>
        <v>169422.136</v>
      </c>
      <c r="AT56" s="2">
        <f t="shared" si="33"/>
        <v>158483.51999999999</v>
      </c>
      <c r="AU56" s="2">
        <f t="shared" si="33"/>
        <v>211187.6</v>
      </c>
      <c r="AV56" s="2">
        <f t="shared" si="33"/>
        <v>194055.67999999999</v>
      </c>
      <c r="AW56" s="2">
        <f t="shared" si="33"/>
        <v>194055.67999999999</v>
      </c>
      <c r="AX56" s="2">
        <f t="shared" si="33"/>
        <v>194055.67999999999</v>
      </c>
      <c r="AY56" s="2">
        <f t="shared" si="30"/>
        <v>224465.28</v>
      </c>
      <c r="AZ56" s="2">
        <f t="shared" si="30"/>
        <v>235387.984</v>
      </c>
      <c r="BA56" s="2">
        <f t="shared" si="30"/>
        <v>219253.21600000001</v>
      </c>
      <c r="BB56" s="2">
        <f t="shared" si="30"/>
        <v>224990.37599999999</v>
      </c>
      <c r="BC56" s="2">
        <f t="shared" si="30"/>
        <v>239365.984</v>
      </c>
      <c r="BD56" s="2">
        <f t="shared" si="30"/>
        <v>235568.32</v>
      </c>
      <c r="BE56" s="2">
        <f t="shared" si="13"/>
        <v>184832.024</v>
      </c>
      <c r="BF56" s="2">
        <f t="shared" si="13"/>
        <v>204911.2</v>
      </c>
      <c r="BG56" s="2">
        <f t="shared" si="13"/>
        <v>223489.34400000001</v>
      </c>
      <c r="BH56" s="2">
        <f t="shared" si="13"/>
        <v>230853.06400000001</v>
      </c>
      <c r="BI56" s="2">
        <f t="shared" si="13"/>
        <v>230853.06400000001</v>
      </c>
      <c r="BJ56" s="19"/>
    </row>
    <row r="57" spans="1:62" x14ac:dyDescent="0.25">
      <c r="A57" s="100">
        <f t="shared" si="4"/>
        <v>2072</v>
      </c>
      <c r="B57" s="2">
        <f t="shared" ref="B57:N58" si="35">(($A57-$A$8)*$BM$3+1)*B$8</f>
        <v>130884.72100000001</v>
      </c>
      <c r="C57" s="2">
        <f t="shared" si="35"/>
        <v>134325.67500000002</v>
      </c>
      <c r="D57" s="2">
        <f t="shared" si="35"/>
        <v>81960.703000000009</v>
      </c>
      <c r="E57" s="2">
        <f t="shared" si="35"/>
        <v>76325.7</v>
      </c>
      <c r="F57" s="2">
        <f t="shared" si="35"/>
        <v>91943.5</v>
      </c>
      <c r="G57" s="2">
        <f t="shared" si="35"/>
        <v>83630.8</v>
      </c>
      <c r="H57" s="2">
        <f t="shared" si="35"/>
        <v>97989.1</v>
      </c>
      <c r="I57" s="2">
        <f t="shared" si="35"/>
        <v>85142.2</v>
      </c>
      <c r="J57" s="2">
        <f t="shared" si="35"/>
        <v>78441.66</v>
      </c>
      <c r="K57" s="2">
        <f t="shared" si="35"/>
        <v>95973.900000000009</v>
      </c>
      <c r="L57" s="2">
        <f t="shared" si="35"/>
        <v>81111.8</v>
      </c>
      <c r="M57" s="2">
        <f t="shared" si="35"/>
        <v>90684</v>
      </c>
      <c r="N57" s="2">
        <f t="shared" si="35"/>
        <v>92447.3</v>
      </c>
      <c r="O57" s="2">
        <f t="shared" si="31"/>
        <v>54348.4</v>
      </c>
      <c r="P57" s="2">
        <f t="shared" si="31"/>
        <v>74647.199999999997</v>
      </c>
      <c r="Q57" s="2">
        <f t="shared" si="31"/>
        <v>64170.400000000001</v>
      </c>
      <c r="R57" s="2">
        <f t="shared" si="31"/>
        <v>51729.2</v>
      </c>
      <c r="S57" s="2">
        <f t="shared" si="31"/>
        <v>51262.654999999999</v>
      </c>
      <c r="T57" s="5">
        <f t="shared" si="31"/>
        <v>53693.599999999999</v>
      </c>
      <c r="U57" s="6">
        <f t="shared" si="31"/>
        <v>52056.6</v>
      </c>
      <c r="V57" s="5">
        <f t="shared" si="31"/>
        <v>54675.8</v>
      </c>
      <c r="W57" s="2">
        <f t="shared" si="31"/>
        <v>51565.5</v>
      </c>
      <c r="X57" s="2">
        <f t="shared" si="31"/>
        <v>53857.3</v>
      </c>
      <c r="Y57" s="2">
        <f t="shared" si="31"/>
        <v>57131.3</v>
      </c>
      <c r="Z57" s="2">
        <f t="shared" si="31"/>
        <v>56967.6</v>
      </c>
      <c r="AA57" s="2">
        <f t="shared" si="32"/>
        <v>63188.2</v>
      </c>
      <c r="AB57" s="2">
        <f t="shared" si="32"/>
        <v>56803.9</v>
      </c>
      <c r="AC57" s="2">
        <f t="shared" si="32"/>
        <v>55166.9</v>
      </c>
      <c r="AD57" s="2">
        <f t="shared" si="32"/>
        <v>64661.5</v>
      </c>
      <c r="AE57" s="2">
        <f t="shared" si="32"/>
        <v>69572.5</v>
      </c>
      <c r="AF57" s="2">
        <f t="shared" si="32"/>
        <v>51892.9</v>
      </c>
      <c r="AG57" s="2">
        <f t="shared" si="32"/>
        <v>60307.08</v>
      </c>
      <c r="AH57" s="2">
        <f t="shared" si="32"/>
        <v>69572.5</v>
      </c>
      <c r="AI57" s="2">
        <f t="shared" si="20"/>
        <v>212582.7</v>
      </c>
      <c r="AJ57" s="2">
        <f t="shared" si="20"/>
        <v>199633.5</v>
      </c>
      <c r="AK57" s="2">
        <f t="shared" si="20"/>
        <v>201791.7</v>
      </c>
      <c r="AL57" s="2">
        <f t="shared" si="20"/>
        <v>194238</v>
      </c>
      <c r="AM57" s="2">
        <f t="shared" si="20"/>
        <v>199633.5</v>
      </c>
      <c r="AN57" s="2">
        <f t="shared" si="34"/>
        <v>136261.92000000001</v>
      </c>
      <c r="AO57" s="5">
        <f t="shared" si="33"/>
        <v>116138.40000000001</v>
      </c>
      <c r="AP57" s="2">
        <f t="shared" si="33"/>
        <v>168052.8</v>
      </c>
      <c r="AQ57" s="2">
        <f t="shared" si="33"/>
        <v>168998.32</v>
      </c>
      <c r="AR57" s="2">
        <f t="shared" si="33"/>
        <v>170955.36800000002</v>
      </c>
      <c r="AS57" s="2">
        <f t="shared" si="33"/>
        <v>170955.36800000002</v>
      </c>
      <c r="AT57" s="2">
        <f t="shared" si="33"/>
        <v>159917.76000000001</v>
      </c>
      <c r="AU57" s="2">
        <f t="shared" si="33"/>
        <v>213098.80000000002</v>
      </c>
      <c r="AV57" s="2">
        <f t="shared" si="33"/>
        <v>195811.84</v>
      </c>
      <c r="AW57" s="2">
        <f t="shared" si="33"/>
        <v>195811.84</v>
      </c>
      <c r="AX57" s="2">
        <f t="shared" si="33"/>
        <v>195811.84</v>
      </c>
      <c r="AY57" s="2">
        <f t="shared" si="30"/>
        <v>226496.64000000001</v>
      </c>
      <c r="AZ57" s="2">
        <f t="shared" si="30"/>
        <v>237518.19200000001</v>
      </c>
      <c r="BA57" s="2">
        <f t="shared" si="30"/>
        <v>221237.408</v>
      </c>
      <c r="BB57" s="2">
        <f t="shared" si="30"/>
        <v>227026.48800000001</v>
      </c>
      <c r="BC57" s="2">
        <f t="shared" si="30"/>
        <v>241532.19200000001</v>
      </c>
      <c r="BD57" s="2">
        <f t="shared" si="30"/>
        <v>237700.16</v>
      </c>
      <c r="BE57" s="2">
        <f t="shared" si="13"/>
        <v>186504.712</v>
      </c>
      <c r="BF57" s="2">
        <f t="shared" si="13"/>
        <v>206765.6</v>
      </c>
      <c r="BG57" s="2">
        <f t="shared" si="13"/>
        <v>225511.872</v>
      </c>
      <c r="BH57" s="2">
        <f t="shared" si="13"/>
        <v>232942.23200000002</v>
      </c>
      <c r="BI57" s="2">
        <f t="shared" si="13"/>
        <v>232942.23200000002</v>
      </c>
      <c r="BJ57" s="19"/>
    </row>
    <row r="58" spans="1:62" x14ac:dyDescent="0.25">
      <c r="A58" s="100">
        <f t="shared" si="4"/>
        <v>2073</v>
      </c>
      <c r="B58" s="2">
        <f t="shared" si="35"/>
        <v>132495.44999999998</v>
      </c>
      <c r="C58" s="2">
        <f t="shared" si="35"/>
        <v>135978.75</v>
      </c>
      <c r="D58" s="2">
        <f t="shared" si="35"/>
        <v>82969.349999999991</v>
      </c>
      <c r="E58" s="2">
        <f t="shared" si="35"/>
        <v>77265</v>
      </c>
      <c r="F58" s="2">
        <f t="shared" si="35"/>
        <v>93075</v>
      </c>
      <c r="G58" s="2">
        <f t="shared" si="35"/>
        <v>84660</v>
      </c>
      <c r="H58" s="2">
        <f t="shared" si="35"/>
        <v>99195</v>
      </c>
      <c r="I58" s="2">
        <f t="shared" si="35"/>
        <v>86190</v>
      </c>
      <c r="J58" s="2">
        <f t="shared" si="35"/>
        <v>79407</v>
      </c>
      <c r="K58" s="2">
        <f t="shared" si="35"/>
        <v>97155</v>
      </c>
      <c r="L58" s="2">
        <f t="shared" si="35"/>
        <v>82110</v>
      </c>
      <c r="M58" s="2">
        <f t="shared" si="35"/>
        <v>91800</v>
      </c>
      <c r="N58" s="2">
        <f t="shared" si="35"/>
        <v>93585</v>
      </c>
      <c r="O58" s="2">
        <f t="shared" si="31"/>
        <v>54780</v>
      </c>
      <c r="P58" s="2">
        <f t="shared" si="31"/>
        <v>75240</v>
      </c>
      <c r="Q58" s="2">
        <f t="shared" si="31"/>
        <v>64680</v>
      </c>
      <c r="R58" s="2">
        <f t="shared" si="31"/>
        <v>52140</v>
      </c>
      <c r="S58" s="2">
        <f t="shared" si="31"/>
        <v>51669.75</v>
      </c>
      <c r="T58" s="5">
        <f t="shared" si="31"/>
        <v>54120</v>
      </c>
      <c r="U58" s="6">
        <f t="shared" si="31"/>
        <v>52470</v>
      </c>
      <c r="V58" s="5">
        <f t="shared" si="31"/>
        <v>55110</v>
      </c>
      <c r="W58" s="2">
        <f t="shared" si="31"/>
        <v>51975</v>
      </c>
      <c r="X58" s="2">
        <f t="shared" si="31"/>
        <v>54285</v>
      </c>
      <c r="Y58" s="2">
        <f t="shared" si="31"/>
        <v>57585</v>
      </c>
      <c r="Z58" s="2">
        <f t="shared" si="31"/>
        <v>57420</v>
      </c>
      <c r="AA58" s="2">
        <f t="shared" si="32"/>
        <v>63690</v>
      </c>
      <c r="AB58" s="2">
        <f t="shared" si="32"/>
        <v>57255</v>
      </c>
      <c r="AC58" s="2">
        <f t="shared" si="32"/>
        <v>55605</v>
      </c>
      <c r="AD58" s="2">
        <f t="shared" si="32"/>
        <v>65175</v>
      </c>
      <c r="AE58" s="2">
        <f t="shared" si="32"/>
        <v>70125</v>
      </c>
      <c r="AF58" s="2">
        <f t="shared" si="32"/>
        <v>52305</v>
      </c>
      <c r="AG58" s="2">
        <f t="shared" si="32"/>
        <v>60786</v>
      </c>
      <c r="AH58" s="2">
        <f t="shared" si="32"/>
        <v>70125</v>
      </c>
      <c r="AI58" s="2">
        <f t="shared" si="20"/>
        <v>215715</v>
      </c>
      <c r="AJ58" s="2">
        <f t="shared" si="20"/>
        <v>202575</v>
      </c>
      <c r="AK58" s="2">
        <f t="shared" si="20"/>
        <v>204765</v>
      </c>
      <c r="AL58" s="2">
        <f t="shared" si="20"/>
        <v>197100</v>
      </c>
      <c r="AM58" s="2">
        <f t="shared" si="20"/>
        <v>202575</v>
      </c>
      <c r="AN58" s="2">
        <f t="shared" si="34"/>
        <v>137484</v>
      </c>
      <c r="AO58" s="5">
        <f t="shared" si="33"/>
        <v>117180</v>
      </c>
      <c r="AP58" s="2">
        <f t="shared" si="33"/>
        <v>169560</v>
      </c>
      <c r="AQ58" s="2">
        <f t="shared" si="33"/>
        <v>170514</v>
      </c>
      <c r="AR58" s="2">
        <f t="shared" si="33"/>
        <v>172488.6</v>
      </c>
      <c r="AS58" s="2">
        <f t="shared" si="33"/>
        <v>172488.6</v>
      </c>
      <c r="AT58" s="2">
        <f t="shared" si="33"/>
        <v>161352</v>
      </c>
      <c r="AU58" s="2">
        <f t="shared" si="33"/>
        <v>215010</v>
      </c>
      <c r="AV58" s="2">
        <f t="shared" si="33"/>
        <v>197568</v>
      </c>
      <c r="AW58" s="2">
        <f t="shared" si="33"/>
        <v>197568</v>
      </c>
      <c r="AX58" s="2">
        <f t="shared" si="33"/>
        <v>197568</v>
      </c>
      <c r="AY58" s="2">
        <f t="shared" si="30"/>
        <v>228528</v>
      </c>
      <c r="AZ58" s="2">
        <f t="shared" si="30"/>
        <v>239648.4</v>
      </c>
      <c r="BA58" s="2">
        <f t="shared" si="30"/>
        <v>223221.6</v>
      </c>
      <c r="BB58" s="2">
        <f t="shared" si="30"/>
        <v>229062.6</v>
      </c>
      <c r="BC58" s="2">
        <f t="shared" si="30"/>
        <v>243698.4</v>
      </c>
      <c r="BD58" s="2">
        <f t="shared" si="30"/>
        <v>239832</v>
      </c>
      <c r="BE58" s="2">
        <f t="shared" si="13"/>
        <v>188177.4</v>
      </c>
      <c r="BF58" s="2">
        <f t="shared" si="13"/>
        <v>208620</v>
      </c>
      <c r="BG58" s="2">
        <f t="shared" si="13"/>
        <v>227534.4</v>
      </c>
      <c r="BH58" s="2">
        <f t="shared" si="13"/>
        <v>235031.4</v>
      </c>
      <c r="BI58" s="2">
        <f t="shared" si="13"/>
        <v>235031.4</v>
      </c>
      <c r="BJ58" s="19"/>
    </row>
  </sheetData>
  <mergeCells count="84">
    <mergeCell ref="BI4:BI5"/>
    <mergeCell ref="BU8:BY8"/>
    <mergeCell ref="BN17:BN21"/>
    <mergeCell ref="BZ17:BZ31"/>
    <mergeCell ref="BN22:BN26"/>
    <mergeCell ref="BN27:BN31"/>
    <mergeCell ref="BH4:BH5"/>
    <mergeCell ref="AW4:AW5"/>
    <mergeCell ref="AX4:AX5"/>
    <mergeCell ref="AY4:AY5"/>
    <mergeCell ref="AZ4:AZ5"/>
    <mergeCell ref="BA4:BA5"/>
    <mergeCell ref="BB4:BB5"/>
    <mergeCell ref="BC4:BC5"/>
    <mergeCell ref="BD4:BD5"/>
    <mergeCell ref="BE4:BE5"/>
    <mergeCell ref="BF4:BF5"/>
    <mergeCell ref="BG4:BG5"/>
    <mergeCell ref="AV4:AV5"/>
    <mergeCell ref="AK4:AK5"/>
    <mergeCell ref="AL4:AL5"/>
    <mergeCell ref="AM4:AM5"/>
    <mergeCell ref="AN4:AN5"/>
    <mergeCell ref="AO4:AO5"/>
    <mergeCell ref="AP4:AP5"/>
    <mergeCell ref="AQ4:AQ5"/>
    <mergeCell ref="AR4:AR5"/>
    <mergeCell ref="AS4:AS5"/>
    <mergeCell ref="AT4:AT5"/>
    <mergeCell ref="AU4:AU5"/>
    <mergeCell ref="V4:V5"/>
    <mergeCell ref="W4:W5"/>
    <mergeCell ref="AJ4:AJ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I5"/>
    <mergeCell ref="Q4:Q5"/>
    <mergeCell ref="R4:R5"/>
    <mergeCell ref="S4:S5"/>
    <mergeCell ref="T4:T5"/>
    <mergeCell ref="U4:U5"/>
    <mergeCell ref="AT3:AX3"/>
    <mergeCell ref="AY3:BD3"/>
    <mergeCell ref="BE3:BG3"/>
    <mergeCell ref="BH3:BI3"/>
    <mergeCell ref="AI3:AM3"/>
    <mergeCell ref="AN3:AS3"/>
    <mergeCell ref="A4:A5"/>
    <mergeCell ref="B4:B5"/>
    <mergeCell ref="C4:C5"/>
    <mergeCell ref="D4:D5"/>
    <mergeCell ref="E4:E5"/>
    <mergeCell ref="F4:F5"/>
    <mergeCell ref="B3:D3"/>
    <mergeCell ref="E3:N3"/>
    <mergeCell ref="O3:W3"/>
    <mergeCell ref="X3:AH3"/>
    <mergeCell ref="L4:L5"/>
    <mergeCell ref="G4:G5"/>
    <mergeCell ref="H4:H5"/>
    <mergeCell ref="I4:I5"/>
    <mergeCell ref="J4:J5"/>
    <mergeCell ref="K4:K5"/>
    <mergeCell ref="X4:X5"/>
    <mergeCell ref="M4:M5"/>
    <mergeCell ref="N4:N5"/>
    <mergeCell ref="O4:O5"/>
    <mergeCell ref="P4:P5"/>
    <mergeCell ref="B1:AH1"/>
    <mergeCell ref="AI1:BI1"/>
    <mergeCell ref="BK2:BM2"/>
    <mergeCell ref="B2:M2"/>
    <mergeCell ref="N2:AH2"/>
    <mergeCell ref="AI2:AM2"/>
    <mergeCell ref="AN2:BI2"/>
    <mergeCell ref="BK1:BM1"/>
  </mergeCells>
  <conditionalFormatting sqref="B8:D58">
    <cfRule type="cellIs" dxfId="119" priority="46" operator="between">
      <formula>$BT$17</formula>
      <formula>$BT$18</formula>
    </cfRule>
    <cfRule type="cellIs" dxfId="118" priority="47" operator="between">
      <formula>$BT$18</formula>
      <formula>$BT$19</formula>
    </cfRule>
    <cfRule type="cellIs" dxfId="117" priority="48" operator="between">
      <formula>$BT$19</formula>
      <formula>$BT$20</formula>
    </cfRule>
    <cfRule type="cellIs" dxfId="116" priority="49" operator="between">
      <formula>$BT$20</formula>
      <formula>$BT$21</formula>
    </cfRule>
    <cfRule type="cellIs" dxfId="115" priority="50" operator="greaterThan">
      <formula>$BT$21</formula>
    </cfRule>
  </conditionalFormatting>
  <conditionalFormatting sqref="E8:N58">
    <cfRule type="cellIs" dxfId="114" priority="45" operator="greaterThan">
      <formula>$BS$21</formula>
    </cfRule>
    <cfRule type="cellIs" dxfId="113" priority="44" operator="between">
      <formula>$BS$20</formula>
      <formula>$BS$21</formula>
    </cfRule>
    <cfRule type="cellIs" dxfId="112" priority="43" operator="between">
      <formula>$BS$19</formula>
      <formula>$BS$20</formula>
    </cfRule>
    <cfRule type="cellIs" dxfId="111" priority="42" operator="between">
      <formula>$BS$18</formula>
      <formula>$BS$19</formula>
    </cfRule>
    <cfRule type="cellIs" dxfId="110" priority="41" operator="between">
      <formula>$BS$17</formula>
      <formula>$BS$18</formula>
    </cfRule>
  </conditionalFormatting>
  <conditionalFormatting sqref="O8:W58">
    <cfRule type="cellIs" dxfId="109" priority="38" operator="between">
      <formula>$BR$19</formula>
      <formula>$BR$20</formula>
    </cfRule>
    <cfRule type="cellIs" dxfId="108" priority="40" operator="greaterThan">
      <formula>$BR$21</formula>
    </cfRule>
    <cfRule type="cellIs" dxfId="107" priority="39" operator="between">
      <formula>$BR$20</formula>
      <formula>$BR$21</formula>
    </cfRule>
    <cfRule type="cellIs" dxfId="106" priority="37" operator="between">
      <formula>$BR$18</formula>
      <formula>$BR$19</formula>
    </cfRule>
    <cfRule type="cellIs" dxfId="105" priority="36" operator="between">
      <formula>$BR$17</formula>
      <formula>$BR$18</formula>
    </cfRule>
  </conditionalFormatting>
  <conditionalFormatting sqref="X8:AH58">
    <cfRule type="cellIs" dxfId="104" priority="34" operator="between">
      <formula>$BQ$20</formula>
      <formula>$BQ$21</formula>
    </cfRule>
    <cfRule type="cellIs" dxfId="103" priority="33" operator="between">
      <formula>$BQ$19</formula>
      <formula>$BQ$20</formula>
    </cfRule>
    <cfRule type="cellIs" dxfId="102" priority="32" operator="between">
      <formula>$BQ$18</formula>
      <formula>$BQ$19</formula>
    </cfRule>
    <cfRule type="cellIs" dxfId="101" priority="31" operator="between">
      <formula>$BQ$17</formula>
      <formula>$BQ$18</formula>
    </cfRule>
    <cfRule type="cellIs" dxfId="100" priority="35" operator="greaterThan">
      <formula>$BQ$21</formula>
    </cfRule>
  </conditionalFormatting>
  <conditionalFormatting sqref="AI8:AM58">
    <cfRule type="cellIs" dxfId="99" priority="26" operator="between">
      <formula>$BP$17</formula>
      <formula>$BP$18</formula>
    </cfRule>
    <cfRule type="cellIs" dxfId="98" priority="27" operator="between">
      <formula>$BP$18</formula>
      <formula>$BP$19</formula>
    </cfRule>
    <cfRule type="cellIs" dxfId="97" priority="28" operator="between">
      <formula>$BP$19</formula>
      <formula>$BP$20</formula>
    </cfRule>
    <cfRule type="cellIs" dxfId="96" priority="29" operator="between">
      <formula>$BP$20</formula>
      <formula>$BP$21</formula>
    </cfRule>
    <cfRule type="cellIs" dxfId="95" priority="30" operator="greaterThan">
      <formula>$BP$21</formula>
    </cfRule>
  </conditionalFormatting>
  <conditionalFormatting sqref="AN8:AS58">
    <cfRule type="cellIs" dxfId="94" priority="5" operator="greaterThan">
      <formula>$BU$26</formula>
    </cfRule>
    <cfRule type="cellIs" dxfId="93" priority="6" operator="between">
      <formula>$BU$22</formula>
      <formula>$BU$23</formula>
    </cfRule>
    <cfRule type="cellIs" dxfId="92" priority="7" operator="between">
      <formula>$BU$23</formula>
      <formula>$BU$24</formula>
    </cfRule>
    <cfRule type="cellIs" dxfId="91" priority="9" operator="between">
      <formula>$BU$25</formula>
      <formula>$BU$26</formula>
    </cfRule>
    <cfRule type="cellIs" dxfId="90" priority="10" operator="greaterThan">
      <formula>$BU$26</formula>
    </cfRule>
    <cfRule type="cellIs" dxfId="89" priority="8" operator="between">
      <formula>$BU$24</formula>
      <formula>$BU$25</formula>
    </cfRule>
    <cfRule type="cellIs" dxfId="88" priority="1" operator="between">
      <formula>$BU$22</formula>
      <formula>$BU$23</formula>
    </cfRule>
    <cfRule type="cellIs" dxfId="87" priority="2" operator="between">
      <formula>$BU$23</formula>
      <formula>$BU$24</formula>
    </cfRule>
    <cfRule type="cellIs" dxfId="86" priority="3" operator="between">
      <formula>$BU$24</formula>
      <formula>$BU$25</formula>
    </cfRule>
    <cfRule type="cellIs" dxfId="85" priority="4" operator="between">
      <formula>$BU$25</formula>
      <formula>$BU$26</formula>
    </cfRule>
    <cfRule type="cellIs" dxfId="84" priority="51" operator="between">
      <formula>$BU$22</formula>
      <formula>$BU$23</formula>
    </cfRule>
    <cfRule type="cellIs" dxfId="83" priority="52" operator="between">
      <formula>$BU$23</formula>
      <formula>$BU$24</formula>
    </cfRule>
    <cfRule type="cellIs" dxfId="82" priority="53" operator="between">
      <formula>$BU$24</formula>
      <formula>$BU$25</formula>
    </cfRule>
    <cfRule type="cellIs" dxfId="81" priority="54" operator="between">
      <formula>$BU$25</formula>
      <formula>$BU$26</formula>
    </cfRule>
    <cfRule type="cellIs" dxfId="80" priority="55" operator="greaterThan">
      <formula>$BU$26</formula>
    </cfRule>
  </conditionalFormatting>
  <conditionalFormatting sqref="AT8:AX58">
    <cfRule type="cellIs" dxfId="79" priority="25" operator="greaterThan">
      <formula>$BV$26</formula>
    </cfRule>
    <cfRule type="cellIs" dxfId="78" priority="23" operator="between">
      <formula>$BV$24</formula>
      <formula>$BV$25</formula>
    </cfRule>
    <cfRule type="cellIs" dxfId="77" priority="22" operator="between">
      <formula>$BV$23</formula>
      <formula>$BV$24</formula>
    </cfRule>
    <cfRule type="cellIs" dxfId="76" priority="21" operator="between">
      <formula>$BV$22</formula>
      <formula>$BV$23</formula>
    </cfRule>
    <cfRule type="cellIs" dxfId="75" priority="24" operator="between">
      <formula>$BV$25</formula>
      <formula>$BV$26</formula>
    </cfRule>
  </conditionalFormatting>
  <conditionalFormatting sqref="AY8:BD58">
    <cfRule type="cellIs" dxfId="74" priority="16" operator="between">
      <formula>$BW$22</formula>
      <formula>$BW$23</formula>
    </cfRule>
    <cfRule type="cellIs" dxfId="73" priority="20" operator="greaterThan">
      <formula>$BW$26</formula>
    </cfRule>
    <cfRule type="cellIs" dxfId="72" priority="19" operator="between">
      <formula>$BW$25</formula>
      <formula>$BW$26</formula>
    </cfRule>
    <cfRule type="cellIs" dxfId="71" priority="18" operator="between">
      <formula>$BW$24</formula>
      <formula>$BW$25</formula>
    </cfRule>
    <cfRule type="cellIs" dxfId="70" priority="17" operator="between">
      <formula>$BW$23</formula>
      <formula>$BW$24</formula>
    </cfRule>
  </conditionalFormatting>
  <conditionalFormatting sqref="BE8:BG58">
    <cfRule type="cellIs" dxfId="69" priority="15" operator="greaterThan">
      <formula>$BX$26</formula>
    </cfRule>
    <cfRule type="cellIs" dxfId="68" priority="14" operator="between">
      <formula>$BX$25</formula>
      <formula>$BX$26</formula>
    </cfRule>
    <cfRule type="cellIs" dxfId="67" priority="13" operator="between">
      <formula>$BX$24</formula>
      <formula>$BX$25</formula>
    </cfRule>
    <cfRule type="cellIs" dxfId="66" priority="12" operator="between">
      <formula>$BX$23</formula>
      <formula>$BX$24</formula>
    </cfRule>
    <cfRule type="cellIs" dxfId="65" priority="11" operator="between">
      <formula>$BX$22</formula>
      <formula>$BX$23</formula>
    </cfRule>
  </conditionalFormatting>
  <conditionalFormatting sqref="BH8:BI58">
    <cfRule type="cellIs" dxfId="64" priority="56" operator="between">
      <formula>$BY$22</formula>
      <formula>$BY$23</formula>
    </cfRule>
    <cfRule type="cellIs" dxfId="63" priority="57" operator="between">
      <formula>$BY$23</formula>
      <formula>$BY$24</formula>
    </cfRule>
    <cfRule type="cellIs" dxfId="62" priority="58" operator="between">
      <formula>$BY$24</formula>
      <formula>$BY$25</formula>
    </cfRule>
    <cfRule type="cellIs" dxfId="61" priority="59" operator="between">
      <formula>$BY$25</formula>
      <formula>$BY$26</formula>
    </cfRule>
    <cfRule type="cellIs" dxfId="60" priority="60" operator="greaterThan">
      <formula>$BY$26</formula>
    </cfRule>
  </conditionalFormatting>
  <pageMargins left="0.7" right="0.7" top="0.75" bottom="0.75" header="0.3" footer="0.3"/>
  <pageSetup paperSize="119" scale="1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E5EC7-EDB6-4F5C-BDA0-FB7D3C464075}">
  <sheetPr>
    <pageSetUpPr fitToPage="1"/>
  </sheetPr>
  <dimension ref="A1:CM58"/>
  <sheetViews>
    <sheetView zoomScale="80" zoomScaleNormal="80" workbookViewId="0">
      <selection activeCell="A4" sqref="A4:BI5"/>
    </sheetView>
  </sheetViews>
  <sheetFormatPr defaultRowHeight="15" x14ac:dyDescent="0.25"/>
  <cols>
    <col min="1" max="1" width="9.42578125" customWidth="1"/>
    <col min="2" max="2" width="12.85546875" bestFit="1" customWidth="1"/>
    <col min="3" max="3" width="8.85546875" bestFit="1" customWidth="1"/>
    <col min="4" max="4" width="20.28515625" bestFit="1" customWidth="1"/>
    <col min="5" max="7" width="9.140625" bestFit="1" customWidth="1"/>
    <col min="8" max="8" width="18.42578125" bestFit="1" customWidth="1"/>
    <col min="9" max="11" width="8.85546875" bestFit="1" customWidth="1"/>
    <col min="12" max="12" width="17" bestFit="1" customWidth="1"/>
    <col min="13" max="13" width="17.85546875" bestFit="1" customWidth="1"/>
    <col min="14" max="14" width="8.85546875" bestFit="1" customWidth="1"/>
    <col min="15" max="15" width="8.42578125" bestFit="1" customWidth="1"/>
    <col min="16" max="16" width="9.7109375" bestFit="1" customWidth="1"/>
    <col min="17" max="17" width="9.140625" bestFit="1" customWidth="1"/>
    <col min="18" max="18" width="9.7109375" bestFit="1" customWidth="1"/>
    <col min="19" max="19" width="11" customWidth="1"/>
    <col min="20" max="20" width="9.7109375" bestFit="1" customWidth="1"/>
    <col min="21" max="25" width="9.140625" bestFit="1" customWidth="1"/>
    <col min="26" max="26" width="8.85546875" customWidth="1"/>
    <col min="27" max="27" width="10.42578125" customWidth="1"/>
    <col min="28" max="29" width="8.85546875" bestFit="1" customWidth="1"/>
    <col min="30" max="31" width="9.140625" bestFit="1" customWidth="1"/>
    <col min="32" max="32" width="23.85546875" bestFit="1" customWidth="1"/>
    <col min="33" max="33" width="8.85546875" bestFit="1" customWidth="1"/>
    <col min="34" max="35" width="9.140625" bestFit="1" customWidth="1"/>
    <col min="36" max="37" width="9.7109375" bestFit="1" customWidth="1"/>
    <col min="38" max="38" width="8.42578125" bestFit="1" customWidth="1"/>
    <col min="39" max="39" width="9.7109375" bestFit="1" customWidth="1"/>
    <col min="40" max="40" width="13.42578125" customWidth="1"/>
    <col min="41" max="41" width="12.85546875" bestFit="1" customWidth="1"/>
    <col min="42" max="42" width="11.7109375" bestFit="1" customWidth="1"/>
    <col min="43" max="43" width="17" bestFit="1" customWidth="1"/>
    <col min="44" max="45" width="19.140625" bestFit="1" customWidth="1"/>
    <col min="46" max="46" width="18.140625" bestFit="1" customWidth="1"/>
    <col min="47" max="48" width="19.5703125" bestFit="1" customWidth="1"/>
    <col min="49" max="49" width="12.5703125" bestFit="1" customWidth="1"/>
    <col min="50" max="50" width="13" customWidth="1"/>
    <col min="51" max="51" width="8.85546875" bestFit="1" customWidth="1"/>
    <col min="52" max="52" width="14.28515625" bestFit="1" customWidth="1"/>
    <col min="53" max="53" width="12.28515625" bestFit="1" customWidth="1"/>
    <col min="54" max="56" width="12.5703125" bestFit="1" customWidth="1"/>
    <col min="57" max="57" width="9.140625" bestFit="1" customWidth="1"/>
    <col min="58" max="58" width="12.28515625" bestFit="1" customWidth="1"/>
    <col min="59" max="59" width="19.42578125" bestFit="1" customWidth="1"/>
    <col min="60" max="61" width="25.85546875" bestFit="1" customWidth="1"/>
    <col min="62" max="62" width="7.140625" customWidth="1"/>
    <col min="63" max="63" width="16.140625" style="8" bestFit="1" customWidth="1"/>
    <col min="64" max="64" width="17.140625" bestFit="1" customWidth="1"/>
    <col min="65" max="65" width="18.140625" bestFit="1" customWidth="1"/>
    <col min="66" max="66" width="10.5703125" bestFit="1" customWidth="1"/>
    <col min="67" max="67" width="18.42578125" bestFit="1" customWidth="1"/>
    <col min="68" max="68" width="11" bestFit="1" customWidth="1"/>
    <col min="69" max="69" width="9.7109375" bestFit="1" customWidth="1"/>
    <col min="70" max="70" width="11" bestFit="1" customWidth="1"/>
    <col min="71" max="71" width="10.5703125" bestFit="1" customWidth="1"/>
    <col min="72" max="72" width="9.7109375" bestFit="1" customWidth="1"/>
    <col min="73" max="73" width="10.28515625" bestFit="1" customWidth="1"/>
    <col min="74" max="74" width="10.5703125" bestFit="1" customWidth="1"/>
    <col min="75" max="76" width="9.7109375" bestFit="1" customWidth="1"/>
    <col min="77" max="77" width="10.5703125" bestFit="1" customWidth="1"/>
    <col min="78" max="78" width="16.28515625" bestFit="1" customWidth="1"/>
    <col min="79" max="79" width="9" bestFit="1" customWidth="1"/>
    <col min="81" max="81" width="10.85546875" bestFit="1" customWidth="1"/>
    <col min="82" max="82" width="8.85546875" customWidth="1"/>
    <col min="83" max="83" width="9.42578125" bestFit="1" customWidth="1"/>
    <col min="84" max="84" width="8.28515625" bestFit="1" customWidth="1"/>
    <col min="85" max="85" width="11.28515625" customWidth="1"/>
    <col min="86" max="86" width="9" bestFit="1" customWidth="1"/>
    <col min="87" max="87" width="8.28515625" bestFit="1" customWidth="1"/>
    <col min="88" max="88" width="8.5703125" bestFit="1" customWidth="1"/>
    <col min="89" max="89" width="9" bestFit="1" customWidth="1"/>
    <col min="90" max="91" width="8.28515625" bestFit="1" customWidth="1"/>
    <col min="92" max="92" width="9" bestFit="1" customWidth="1"/>
  </cols>
  <sheetData>
    <row r="1" spans="1:91" ht="15" customHeight="1" thickBot="1" x14ac:dyDescent="0.3">
      <c r="A1" s="135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</row>
    <row r="2" spans="1:91" x14ac:dyDescent="0.25">
      <c r="B2" s="137" t="s">
        <v>1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8" t="s">
        <v>2</v>
      </c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9" t="s">
        <v>3</v>
      </c>
      <c r="AJ2" s="139"/>
      <c r="AK2" s="139"/>
      <c r="AL2" s="139"/>
      <c r="AM2" s="139"/>
      <c r="AN2" s="140" t="s">
        <v>4</v>
      </c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K2" s="107" t="s">
        <v>5</v>
      </c>
      <c r="BL2" s="108"/>
      <c r="BM2" s="108"/>
      <c r="BO2" s="7" t="s">
        <v>6</v>
      </c>
      <c r="BQ2" s="41" t="s">
        <v>7</v>
      </c>
      <c r="BR2" s="41" t="s">
        <v>8</v>
      </c>
      <c r="BS2" s="41" t="s">
        <v>9</v>
      </c>
      <c r="BT2" s="41" t="s">
        <v>10</v>
      </c>
      <c r="BU2" s="41" t="s">
        <v>11</v>
      </c>
      <c r="BV2" s="41" t="s">
        <v>12</v>
      </c>
    </row>
    <row r="3" spans="1:91" x14ac:dyDescent="0.25">
      <c r="A3" s="20"/>
      <c r="B3" s="115" t="s">
        <v>13</v>
      </c>
      <c r="C3" s="115"/>
      <c r="D3" s="115"/>
      <c r="E3" s="114" t="s">
        <v>14</v>
      </c>
      <c r="F3" s="114"/>
      <c r="G3" s="114"/>
      <c r="H3" s="114"/>
      <c r="I3" s="114"/>
      <c r="J3" s="114"/>
      <c r="K3" s="114"/>
      <c r="L3" s="114"/>
      <c r="M3" s="114"/>
      <c r="N3" s="114"/>
      <c r="O3" s="115" t="s">
        <v>15</v>
      </c>
      <c r="P3" s="115"/>
      <c r="Q3" s="115"/>
      <c r="R3" s="115"/>
      <c r="S3" s="115"/>
      <c r="T3" s="115"/>
      <c r="U3" s="115"/>
      <c r="V3" s="115"/>
      <c r="W3" s="115"/>
      <c r="X3" s="114" t="s">
        <v>16</v>
      </c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20" t="s">
        <v>17</v>
      </c>
      <c r="AJ3" s="121"/>
      <c r="AK3" s="121"/>
      <c r="AL3" s="121"/>
      <c r="AM3" s="122"/>
      <c r="AN3" s="124" t="s">
        <v>18</v>
      </c>
      <c r="AO3" s="123"/>
      <c r="AP3" s="123"/>
      <c r="AQ3" s="123"/>
      <c r="AR3" s="123"/>
      <c r="AS3" s="119"/>
      <c r="AT3" s="115" t="s">
        <v>19</v>
      </c>
      <c r="AU3" s="115"/>
      <c r="AV3" s="115"/>
      <c r="AW3" s="115"/>
      <c r="AX3" s="115"/>
      <c r="AY3" s="114" t="s">
        <v>20</v>
      </c>
      <c r="AZ3" s="114"/>
      <c r="BA3" s="114"/>
      <c r="BB3" s="114"/>
      <c r="BC3" s="114"/>
      <c r="BD3" s="114"/>
      <c r="BE3" s="120" t="s">
        <v>21</v>
      </c>
      <c r="BF3" s="121"/>
      <c r="BG3" s="122"/>
      <c r="BH3" s="123" t="s">
        <v>22</v>
      </c>
      <c r="BI3" s="119"/>
      <c r="BJ3" s="18"/>
      <c r="BK3" s="84" t="s">
        <v>1</v>
      </c>
      <c r="BL3" s="38" t="s">
        <v>23</v>
      </c>
      <c r="BM3" s="89">
        <v>4.2999999999999997E-2</v>
      </c>
      <c r="BO3" s="9" t="s">
        <v>24</v>
      </c>
      <c r="BQ3" s="1">
        <v>1</v>
      </c>
      <c r="BR3" s="1">
        <v>2</v>
      </c>
      <c r="BS3" s="1">
        <v>3</v>
      </c>
      <c r="BT3" s="1">
        <v>4</v>
      </c>
      <c r="BU3" s="1">
        <v>5</v>
      </c>
      <c r="BV3" s="1">
        <v>6</v>
      </c>
    </row>
    <row r="4" spans="1:91" ht="15" customHeight="1" x14ac:dyDescent="0.25">
      <c r="A4" s="118" t="s">
        <v>25</v>
      </c>
      <c r="B4" s="119" t="s">
        <v>26</v>
      </c>
      <c r="C4" s="114" t="s">
        <v>27</v>
      </c>
      <c r="D4" s="114" t="s">
        <v>28</v>
      </c>
      <c r="E4" s="114" t="s">
        <v>29</v>
      </c>
      <c r="F4" s="114" t="s">
        <v>30</v>
      </c>
      <c r="G4" s="114" t="s">
        <v>31</v>
      </c>
      <c r="H4" s="116" t="s">
        <v>32</v>
      </c>
      <c r="I4" s="114" t="s">
        <v>33</v>
      </c>
      <c r="J4" s="114" t="s">
        <v>34</v>
      </c>
      <c r="K4" s="114" t="s">
        <v>35</v>
      </c>
      <c r="L4" s="116" t="s">
        <v>36</v>
      </c>
      <c r="M4" s="114" t="s">
        <v>37</v>
      </c>
      <c r="N4" s="114" t="s">
        <v>38</v>
      </c>
      <c r="O4" s="114" t="s">
        <v>39</v>
      </c>
      <c r="P4" s="114" t="s">
        <v>40</v>
      </c>
      <c r="Q4" s="114" t="s">
        <v>27</v>
      </c>
      <c r="R4" s="114" t="s">
        <v>41</v>
      </c>
      <c r="S4" s="114" t="s">
        <v>42</v>
      </c>
      <c r="T4" s="119" t="s">
        <v>43</v>
      </c>
      <c r="U4" s="125" t="s">
        <v>44</v>
      </c>
      <c r="V4" s="119" t="s">
        <v>45</v>
      </c>
      <c r="W4" s="114" t="s">
        <v>46</v>
      </c>
      <c r="X4" s="114" t="s">
        <v>47</v>
      </c>
      <c r="Y4" s="114" t="s">
        <v>48</v>
      </c>
      <c r="Z4" s="114" t="s">
        <v>49</v>
      </c>
      <c r="AA4" s="114" t="s">
        <v>50</v>
      </c>
      <c r="AB4" s="114" t="s">
        <v>51</v>
      </c>
      <c r="AC4" s="114" t="s">
        <v>52</v>
      </c>
      <c r="AD4" s="114" t="s">
        <v>53</v>
      </c>
      <c r="AE4" s="114" t="s">
        <v>54</v>
      </c>
      <c r="AF4" s="116" t="s">
        <v>55</v>
      </c>
      <c r="AG4" s="114" t="s">
        <v>56</v>
      </c>
      <c r="AH4" s="114" t="s">
        <v>57</v>
      </c>
      <c r="AI4" s="114" t="s">
        <v>58</v>
      </c>
      <c r="AJ4" s="114" t="s">
        <v>59</v>
      </c>
      <c r="AK4" s="114" t="s">
        <v>60</v>
      </c>
      <c r="AL4" s="114" t="s">
        <v>61</v>
      </c>
      <c r="AM4" s="114" t="s">
        <v>62</v>
      </c>
      <c r="AN4" s="114" t="s">
        <v>63</v>
      </c>
      <c r="AO4" s="116" t="s">
        <v>64</v>
      </c>
      <c r="AP4" s="116" t="s">
        <v>65</v>
      </c>
      <c r="AQ4" s="116" t="s">
        <v>66</v>
      </c>
      <c r="AR4" s="116" t="s">
        <v>67</v>
      </c>
      <c r="AS4" s="116" t="s">
        <v>67</v>
      </c>
      <c r="AT4" s="116" t="s">
        <v>68</v>
      </c>
      <c r="AU4" s="116" t="s">
        <v>69</v>
      </c>
      <c r="AV4" s="116" t="s">
        <v>70</v>
      </c>
      <c r="AW4" s="116" t="s">
        <v>71</v>
      </c>
      <c r="AX4" s="116" t="s">
        <v>72</v>
      </c>
      <c r="AY4" s="116" t="s">
        <v>73</v>
      </c>
      <c r="AZ4" s="116" t="s">
        <v>74</v>
      </c>
      <c r="BA4" s="116" t="s">
        <v>75</v>
      </c>
      <c r="BB4" s="116" t="s">
        <v>76</v>
      </c>
      <c r="BC4" s="116" t="s">
        <v>77</v>
      </c>
      <c r="BD4" s="116" t="s">
        <v>78</v>
      </c>
      <c r="BE4" s="116" t="s">
        <v>79</v>
      </c>
      <c r="BF4" s="116" t="s">
        <v>80</v>
      </c>
      <c r="BG4" s="116" t="s">
        <v>81</v>
      </c>
      <c r="BH4" s="114" t="s">
        <v>82</v>
      </c>
      <c r="BI4" s="114" t="s">
        <v>82</v>
      </c>
      <c r="BJ4" s="18"/>
      <c r="BK4" s="83" t="s">
        <v>2</v>
      </c>
      <c r="BL4" s="38" t="s">
        <v>83</v>
      </c>
      <c r="BM4" s="89">
        <v>2.1000000000000001E-2</v>
      </c>
      <c r="BO4" s="10" t="s">
        <v>84</v>
      </c>
      <c r="BQ4" s="1">
        <v>60</v>
      </c>
      <c r="BR4" s="38">
        <v>660</v>
      </c>
      <c r="BS4" s="38">
        <v>1080</v>
      </c>
      <c r="BT4" s="38">
        <v>1560</v>
      </c>
      <c r="BU4" s="38">
        <v>2010</v>
      </c>
      <c r="BV4" s="38">
        <v>2300</v>
      </c>
      <c r="CD4" t="s">
        <v>17</v>
      </c>
      <c r="CE4" t="s">
        <v>16</v>
      </c>
      <c r="CF4" t="s">
        <v>15</v>
      </c>
      <c r="CG4" t="s">
        <v>14</v>
      </c>
      <c r="CH4" t="s">
        <v>13</v>
      </c>
      <c r="CI4" t="s">
        <v>18</v>
      </c>
      <c r="CJ4" t="s">
        <v>85</v>
      </c>
      <c r="CK4" t="s">
        <v>20</v>
      </c>
      <c r="CL4" t="s">
        <v>21</v>
      </c>
      <c r="CM4" t="s">
        <v>22</v>
      </c>
    </row>
    <row r="5" spans="1:91" x14ac:dyDescent="0.25">
      <c r="A5" s="118"/>
      <c r="B5" s="119"/>
      <c r="C5" s="114"/>
      <c r="D5" s="114"/>
      <c r="E5" s="114"/>
      <c r="F5" s="114"/>
      <c r="G5" s="114"/>
      <c r="H5" s="117"/>
      <c r="I5" s="114"/>
      <c r="J5" s="114"/>
      <c r="K5" s="114"/>
      <c r="L5" s="117"/>
      <c r="M5" s="114"/>
      <c r="N5" s="114"/>
      <c r="O5" s="114"/>
      <c r="P5" s="114"/>
      <c r="Q5" s="114"/>
      <c r="R5" s="114"/>
      <c r="S5" s="114"/>
      <c r="T5" s="119"/>
      <c r="U5" s="125"/>
      <c r="V5" s="119"/>
      <c r="W5" s="114"/>
      <c r="X5" s="114"/>
      <c r="Y5" s="114"/>
      <c r="Z5" s="114"/>
      <c r="AA5" s="114"/>
      <c r="AB5" s="114"/>
      <c r="AC5" s="114"/>
      <c r="AD5" s="114"/>
      <c r="AE5" s="114"/>
      <c r="AF5" s="117"/>
      <c r="AG5" s="114"/>
      <c r="AH5" s="114"/>
      <c r="AI5" s="114"/>
      <c r="AJ5" s="114"/>
      <c r="AK5" s="114"/>
      <c r="AL5" s="114"/>
      <c r="AM5" s="114"/>
      <c r="AN5" s="114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4"/>
      <c r="BI5" s="114"/>
      <c r="BJ5" s="18"/>
      <c r="BK5" s="82" t="s">
        <v>3</v>
      </c>
      <c r="BL5" s="38" t="s">
        <v>86</v>
      </c>
      <c r="BM5" s="89">
        <v>3.3000000000000002E-2</v>
      </c>
      <c r="BO5" s="11" t="s">
        <v>87</v>
      </c>
      <c r="BQ5" s="1">
        <v>65</v>
      </c>
      <c r="BR5" s="38">
        <v>710</v>
      </c>
      <c r="BS5" s="38">
        <v>1170</v>
      </c>
      <c r="BT5" s="38">
        <v>1630</v>
      </c>
      <c r="BU5" s="38">
        <v>2030</v>
      </c>
      <c r="BV5" s="38">
        <v>2350</v>
      </c>
      <c r="CB5" s="60" t="s">
        <v>88</v>
      </c>
      <c r="CC5" s="38" t="s">
        <v>89</v>
      </c>
      <c r="CD5" s="75">
        <v>0.06</v>
      </c>
      <c r="CE5" s="75">
        <v>0.25</v>
      </c>
      <c r="CF5" s="75">
        <v>7.0000000000000007E-2</v>
      </c>
      <c r="CG5" s="75">
        <v>0.28999999999999998</v>
      </c>
      <c r="CH5" s="75">
        <v>7.0000000000000007E-2</v>
      </c>
      <c r="CI5" s="58">
        <v>0.11</v>
      </c>
      <c r="CJ5" s="57">
        <v>0.06</v>
      </c>
      <c r="CK5" s="58">
        <v>0.11</v>
      </c>
      <c r="CL5" s="59">
        <v>0.08</v>
      </c>
      <c r="CM5" s="57">
        <v>0.05</v>
      </c>
    </row>
    <row r="6" spans="1:91" x14ac:dyDescent="0.25">
      <c r="A6" s="29" t="s">
        <v>90</v>
      </c>
      <c r="B6" s="98">
        <v>810028</v>
      </c>
      <c r="C6" s="27">
        <v>810028</v>
      </c>
      <c r="D6" s="27">
        <v>430029</v>
      </c>
      <c r="E6" s="27">
        <v>430026</v>
      </c>
      <c r="F6" s="27">
        <v>430020</v>
      </c>
      <c r="G6" s="27">
        <v>430004</v>
      </c>
      <c r="H6" s="27">
        <v>430038</v>
      </c>
      <c r="I6" s="27">
        <v>100054</v>
      </c>
      <c r="J6" s="27">
        <v>100052</v>
      </c>
      <c r="K6" s="27">
        <v>100038</v>
      </c>
      <c r="L6" s="27">
        <v>100067</v>
      </c>
      <c r="M6" s="27">
        <v>100037</v>
      </c>
      <c r="N6" s="27">
        <v>100036</v>
      </c>
      <c r="O6" s="33">
        <v>100016</v>
      </c>
      <c r="P6" s="27">
        <v>100017</v>
      </c>
      <c r="Q6" s="27">
        <v>500023</v>
      </c>
      <c r="R6" s="27">
        <v>500022</v>
      </c>
      <c r="S6" s="96">
        <v>810502</v>
      </c>
      <c r="T6" s="26">
        <v>500005</v>
      </c>
      <c r="U6" s="28">
        <v>250059</v>
      </c>
      <c r="V6" s="26">
        <v>250057</v>
      </c>
      <c r="W6" s="27">
        <v>250047</v>
      </c>
      <c r="X6" s="27">
        <v>250045</v>
      </c>
      <c r="Y6" s="27">
        <v>250024</v>
      </c>
      <c r="Z6" s="27">
        <v>250018</v>
      </c>
      <c r="AA6" s="33">
        <v>250014</v>
      </c>
      <c r="AB6" s="27">
        <v>250013</v>
      </c>
      <c r="AC6" s="33">
        <v>250012</v>
      </c>
      <c r="AD6" s="27">
        <v>440084</v>
      </c>
      <c r="AE6" s="33">
        <v>440078</v>
      </c>
      <c r="AF6" s="33">
        <v>440057</v>
      </c>
      <c r="AG6" s="97">
        <v>811088</v>
      </c>
      <c r="AH6" s="33">
        <v>440048</v>
      </c>
      <c r="AI6" s="27">
        <v>440046</v>
      </c>
      <c r="AJ6" s="27">
        <v>440034</v>
      </c>
      <c r="AK6" s="27">
        <v>440031</v>
      </c>
      <c r="AL6" s="37">
        <v>811530</v>
      </c>
      <c r="AM6" s="27">
        <v>440018</v>
      </c>
      <c r="AN6" s="27">
        <v>440020</v>
      </c>
      <c r="AO6" s="35">
        <v>140041</v>
      </c>
      <c r="AP6" s="35">
        <v>140017</v>
      </c>
      <c r="AQ6" s="35">
        <v>140016</v>
      </c>
      <c r="AR6" s="35">
        <v>140045</v>
      </c>
      <c r="AS6" s="36">
        <v>811116</v>
      </c>
      <c r="AT6" s="35">
        <v>140014</v>
      </c>
      <c r="AU6" s="35">
        <v>141015</v>
      </c>
      <c r="AV6" s="35">
        <v>140013</v>
      </c>
      <c r="AW6" s="35">
        <v>140891</v>
      </c>
      <c r="AX6" s="36">
        <v>811126</v>
      </c>
      <c r="AY6" s="35">
        <v>140008</v>
      </c>
      <c r="AZ6" s="35">
        <v>140034</v>
      </c>
      <c r="BA6" s="35">
        <v>140033</v>
      </c>
      <c r="BB6" s="35">
        <v>140002</v>
      </c>
      <c r="BC6" s="36">
        <v>810069</v>
      </c>
      <c r="BD6" s="35">
        <v>550067</v>
      </c>
      <c r="BE6" s="35">
        <v>550736</v>
      </c>
      <c r="BF6" s="35">
        <v>550066</v>
      </c>
      <c r="BG6" s="36">
        <v>810020</v>
      </c>
      <c r="BH6" s="35">
        <v>550046</v>
      </c>
      <c r="BI6" s="36">
        <v>811129</v>
      </c>
      <c r="BJ6" s="18"/>
      <c r="BK6" s="81" t="s">
        <v>4</v>
      </c>
      <c r="BL6" s="38" t="s">
        <v>91</v>
      </c>
      <c r="BM6" s="89">
        <v>2.1000000000000001E-2</v>
      </c>
      <c r="BN6" s="39"/>
      <c r="BO6" s="12" t="s">
        <v>92</v>
      </c>
      <c r="BQ6" s="1">
        <v>70</v>
      </c>
      <c r="BR6" s="38">
        <v>770</v>
      </c>
      <c r="BS6" s="38">
        <v>1250</v>
      </c>
      <c r="BT6" s="38">
        <v>1690</v>
      </c>
      <c r="BU6" s="38">
        <v>2080</v>
      </c>
      <c r="BV6" s="38">
        <v>2400</v>
      </c>
      <c r="CB6" s="61"/>
      <c r="CC6" s="38" t="s">
        <v>93</v>
      </c>
      <c r="CD6" s="21">
        <v>0.185</v>
      </c>
      <c r="CE6" s="21">
        <v>0.42299999999999999</v>
      </c>
      <c r="CF6" s="21">
        <v>0.24299999999999999</v>
      </c>
      <c r="CG6" s="21">
        <v>0.39300000000000002</v>
      </c>
      <c r="CH6" s="21">
        <v>0.17</v>
      </c>
      <c r="CI6" s="58">
        <v>0.11</v>
      </c>
      <c r="CJ6" s="57">
        <v>0.09</v>
      </c>
      <c r="CK6" s="58">
        <v>0.11</v>
      </c>
      <c r="CL6" s="59">
        <v>0.08</v>
      </c>
      <c r="CM6" s="57">
        <v>7.0000000000000007E-2</v>
      </c>
    </row>
    <row r="7" spans="1:91" ht="15.75" thickBot="1" x14ac:dyDescent="0.3">
      <c r="A7" s="32"/>
      <c r="B7" s="24"/>
      <c r="C7" s="20"/>
      <c r="D7" s="20"/>
      <c r="E7" s="20"/>
      <c r="F7" s="20"/>
      <c r="G7" s="20"/>
      <c r="H7" s="20"/>
      <c r="I7" s="20"/>
      <c r="J7" s="20"/>
      <c r="K7" s="30"/>
      <c r="L7" s="34"/>
      <c r="M7" s="20"/>
      <c r="N7" s="20"/>
      <c r="O7" s="34"/>
      <c r="P7" s="20"/>
      <c r="Q7" s="20"/>
      <c r="R7" s="20"/>
      <c r="S7" s="20"/>
      <c r="T7" s="24"/>
      <c r="U7" s="31"/>
      <c r="V7" s="24"/>
      <c r="W7" s="20"/>
      <c r="X7" s="20"/>
      <c r="Y7" s="20"/>
      <c r="Z7" s="20"/>
      <c r="AA7" s="34"/>
      <c r="AB7" s="20"/>
      <c r="AC7" s="34"/>
      <c r="AD7" s="20"/>
      <c r="AE7" s="34"/>
      <c r="AF7" s="34"/>
      <c r="AG7" s="30"/>
      <c r="AH7" s="34"/>
      <c r="AI7" s="20"/>
      <c r="AJ7" s="20"/>
      <c r="AK7" s="20"/>
      <c r="AL7" s="30"/>
      <c r="AM7" s="20"/>
      <c r="AN7" s="20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N7" s="40"/>
      <c r="BO7" s="13" t="s">
        <v>94</v>
      </c>
      <c r="BQ7" s="1">
        <v>75</v>
      </c>
      <c r="BR7" s="38">
        <v>820</v>
      </c>
      <c r="BS7" s="38">
        <v>1310</v>
      </c>
      <c r="BT7" s="38">
        <v>1750</v>
      </c>
      <c r="BU7" s="38">
        <v>2110</v>
      </c>
      <c r="BV7" s="38">
        <v>2400</v>
      </c>
    </row>
    <row r="8" spans="1:91" x14ac:dyDescent="0.25">
      <c r="A8" s="4">
        <v>2022</v>
      </c>
      <c r="B8" s="2">
        <v>51694</v>
      </c>
      <c r="C8" s="2">
        <v>51694</v>
      </c>
      <c r="D8" s="2">
        <v>30200</v>
      </c>
      <c r="E8" s="2">
        <v>29500</v>
      </c>
      <c r="F8" s="2">
        <v>28700</v>
      </c>
      <c r="G8" s="2">
        <v>32300</v>
      </c>
      <c r="H8" s="2">
        <v>32600</v>
      </c>
      <c r="I8" s="2">
        <v>32900</v>
      </c>
      <c r="J8" s="2">
        <v>32000</v>
      </c>
      <c r="K8" s="2">
        <v>37100</v>
      </c>
      <c r="L8" s="2">
        <v>31400</v>
      </c>
      <c r="M8" s="2">
        <v>35100</v>
      </c>
      <c r="N8" s="2">
        <v>33000</v>
      </c>
      <c r="O8" s="2">
        <v>32300</v>
      </c>
      <c r="P8" s="2">
        <v>31600</v>
      </c>
      <c r="Q8" s="2">
        <v>38200</v>
      </c>
      <c r="R8" s="2">
        <v>30800</v>
      </c>
      <c r="S8" s="2">
        <v>30460</v>
      </c>
      <c r="T8" s="5">
        <v>32000</v>
      </c>
      <c r="U8" s="6">
        <v>33100</v>
      </c>
      <c r="V8" s="5">
        <v>32500</v>
      </c>
      <c r="W8" s="2">
        <v>30700</v>
      </c>
      <c r="X8" s="2">
        <v>32100</v>
      </c>
      <c r="Y8" s="2">
        <v>34000</v>
      </c>
      <c r="Z8" s="2">
        <v>33900</v>
      </c>
      <c r="AA8" s="25">
        <v>32800</v>
      </c>
      <c r="AB8" s="2">
        <v>33800</v>
      </c>
      <c r="AC8" s="2">
        <v>32800</v>
      </c>
      <c r="AD8" s="2">
        <v>38500</v>
      </c>
      <c r="AE8" s="2">
        <v>41600</v>
      </c>
      <c r="AF8" s="2">
        <v>30900</v>
      </c>
      <c r="AG8" s="2">
        <v>34014</v>
      </c>
      <c r="AH8" s="2">
        <v>41600</v>
      </c>
      <c r="AI8" s="2">
        <v>57800</v>
      </c>
      <c r="AJ8" s="2">
        <v>54300</v>
      </c>
      <c r="AK8" s="2">
        <v>54900</v>
      </c>
      <c r="AL8" s="2">
        <v>51639</v>
      </c>
      <c r="AM8" s="2">
        <v>56100</v>
      </c>
      <c r="AN8" s="2">
        <v>77000</v>
      </c>
      <c r="AO8" s="19">
        <v>64200</v>
      </c>
      <c r="AP8" s="19">
        <v>82100</v>
      </c>
      <c r="AQ8" s="19">
        <v>82500</v>
      </c>
      <c r="AR8" s="19">
        <v>91300</v>
      </c>
      <c r="AS8" s="19">
        <v>92396</v>
      </c>
      <c r="AT8" s="19">
        <v>88400</v>
      </c>
      <c r="AU8" s="19">
        <v>117800</v>
      </c>
      <c r="AV8" s="19">
        <v>113700</v>
      </c>
      <c r="AW8" s="19">
        <v>109600</v>
      </c>
      <c r="AX8" s="19">
        <v>115255</v>
      </c>
      <c r="AY8" s="19">
        <v>125200</v>
      </c>
      <c r="AZ8" s="19">
        <v>131300</v>
      </c>
      <c r="BA8" s="19">
        <v>122300</v>
      </c>
      <c r="BB8" s="19">
        <v>125500</v>
      </c>
      <c r="BC8" s="19">
        <v>128144</v>
      </c>
      <c r="BD8" s="19">
        <v>131400</v>
      </c>
      <c r="BE8" s="19">
        <v>103100</v>
      </c>
      <c r="BF8" s="19">
        <v>114300</v>
      </c>
      <c r="BG8" s="19">
        <v>124844</v>
      </c>
      <c r="BH8" s="19">
        <v>124100</v>
      </c>
      <c r="BI8" s="19">
        <v>129213</v>
      </c>
      <c r="BJ8" s="19"/>
      <c r="BU8" s="126" t="s">
        <v>95</v>
      </c>
      <c r="BV8" s="126"/>
      <c r="BW8" s="126"/>
      <c r="BX8" s="126"/>
      <c r="BY8" s="126"/>
    </row>
    <row r="9" spans="1:91" ht="15.75" thickBot="1" x14ac:dyDescent="0.3">
      <c r="A9" s="1">
        <f>A8+1</f>
        <v>2023</v>
      </c>
      <c r="B9" s="2">
        <f t="shared" ref="B9:N24" si="0">(($A9-$A$8)*$BM$3+1)*B$8</f>
        <v>53916.841999999997</v>
      </c>
      <c r="C9" s="2">
        <f t="shared" si="0"/>
        <v>53916.841999999997</v>
      </c>
      <c r="D9" s="2">
        <f t="shared" si="0"/>
        <v>31498.6</v>
      </c>
      <c r="E9" s="2">
        <f t="shared" si="0"/>
        <v>30768.499999999996</v>
      </c>
      <c r="F9" s="2">
        <f t="shared" si="0"/>
        <v>29934.1</v>
      </c>
      <c r="G9" s="2">
        <f t="shared" si="0"/>
        <v>33688.899999999994</v>
      </c>
      <c r="H9" s="2">
        <f t="shared" si="0"/>
        <v>34001.799999999996</v>
      </c>
      <c r="I9" s="2">
        <f t="shared" si="0"/>
        <v>34314.699999999997</v>
      </c>
      <c r="J9" s="2">
        <f t="shared" si="0"/>
        <v>33376</v>
      </c>
      <c r="K9" s="2">
        <f t="shared" si="0"/>
        <v>38695.299999999996</v>
      </c>
      <c r="L9" s="2">
        <f t="shared" si="0"/>
        <v>32750.199999999997</v>
      </c>
      <c r="M9" s="2">
        <f t="shared" si="0"/>
        <v>36609.299999999996</v>
      </c>
      <c r="N9" s="2">
        <f t="shared" si="0"/>
        <v>34419</v>
      </c>
      <c r="O9" s="2">
        <f t="shared" ref="O9:AH21" si="1">(($A9-$A$8)*$BM$4+1)*O$8</f>
        <v>32978.299999999996</v>
      </c>
      <c r="P9" s="2">
        <f t="shared" si="1"/>
        <v>32263.599999999999</v>
      </c>
      <c r="Q9" s="2">
        <f t="shared" si="1"/>
        <v>39002.199999999997</v>
      </c>
      <c r="R9" s="2">
        <f t="shared" si="1"/>
        <v>31446.799999999996</v>
      </c>
      <c r="S9" s="2">
        <f t="shared" si="1"/>
        <v>31099.659999999996</v>
      </c>
      <c r="T9" s="5">
        <f t="shared" si="1"/>
        <v>32671.999999999996</v>
      </c>
      <c r="U9" s="6">
        <f t="shared" si="1"/>
        <v>33795.1</v>
      </c>
      <c r="V9" s="5">
        <f t="shared" si="1"/>
        <v>33182.5</v>
      </c>
      <c r="W9" s="2">
        <f t="shared" si="1"/>
        <v>31344.699999999997</v>
      </c>
      <c r="X9" s="2">
        <f t="shared" si="1"/>
        <v>32774.1</v>
      </c>
      <c r="Y9" s="2">
        <f t="shared" si="1"/>
        <v>34714</v>
      </c>
      <c r="Z9" s="2">
        <f t="shared" si="1"/>
        <v>34611.899999999994</v>
      </c>
      <c r="AA9" s="2">
        <f t="shared" si="1"/>
        <v>33488.799999999996</v>
      </c>
      <c r="AB9" s="2">
        <f t="shared" si="1"/>
        <v>34509.799999999996</v>
      </c>
      <c r="AC9" s="2">
        <f t="shared" si="1"/>
        <v>33488.799999999996</v>
      </c>
      <c r="AD9" s="2">
        <f t="shared" si="1"/>
        <v>39308.5</v>
      </c>
      <c r="AE9" s="2">
        <f t="shared" si="1"/>
        <v>42473.599999999999</v>
      </c>
      <c r="AF9" s="2">
        <f t="shared" si="1"/>
        <v>31548.899999999998</v>
      </c>
      <c r="AG9" s="2">
        <f t="shared" si="1"/>
        <v>34728.293999999994</v>
      </c>
      <c r="AH9" s="2">
        <f t="shared" si="1"/>
        <v>42473.599999999999</v>
      </c>
      <c r="AI9" s="2">
        <f t="shared" ref="AI9:AM24" si="2">(($A9-$A$8)*$BM$5+1)*AI$8</f>
        <v>59707.399999999994</v>
      </c>
      <c r="AJ9" s="2">
        <f t="shared" si="2"/>
        <v>56091.899999999994</v>
      </c>
      <c r="AK9" s="2">
        <f t="shared" si="2"/>
        <v>56711.7</v>
      </c>
      <c r="AL9" s="2">
        <f t="shared" si="2"/>
        <v>53343.086999999992</v>
      </c>
      <c r="AM9" s="2">
        <f t="shared" si="2"/>
        <v>57951.299999999996</v>
      </c>
      <c r="AN9" s="2">
        <f>(($A9-$A$8)*$BM$6+1)*AN$8</f>
        <v>78617</v>
      </c>
      <c r="AO9" s="5">
        <f t="shared" ref="AO9:BI21" si="3">(($A9-$A$8)*$BM$6+1)*AO$8</f>
        <v>65548.2</v>
      </c>
      <c r="AP9" s="2">
        <f t="shared" si="3"/>
        <v>83824.099999999991</v>
      </c>
      <c r="AQ9" s="2">
        <f t="shared" si="3"/>
        <v>84232.499999999985</v>
      </c>
      <c r="AR9" s="2">
        <f t="shared" si="3"/>
        <v>93217.299999999988</v>
      </c>
      <c r="AS9" s="2">
        <f t="shared" si="3"/>
        <v>94336.315999999992</v>
      </c>
      <c r="AT9" s="2">
        <f t="shared" si="3"/>
        <v>90256.4</v>
      </c>
      <c r="AU9" s="2">
        <f t="shared" si="3"/>
        <v>120273.79999999999</v>
      </c>
      <c r="AV9" s="2">
        <f t="shared" si="3"/>
        <v>116087.69999999998</v>
      </c>
      <c r="AW9" s="2">
        <f t="shared" si="3"/>
        <v>111901.59999999999</v>
      </c>
      <c r="AX9" s="2">
        <f t="shared" si="3"/>
        <v>117675.355</v>
      </c>
      <c r="AY9" s="2">
        <f t="shared" si="3"/>
        <v>127829.19999999998</v>
      </c>
      <c r="AZ9" s="2">
        <f t="shared" si="3"/>
        <v>134057.29999999999</v>
      </c>
      <c r="BA9" s="2">
        <f t="shared" si="3"/>
        <v>124868.29999999999</v>
      </c>
      <c r="BB9" s="2">
        <f t="shared" si="3"/>
        <v>128135.49999999999</v>
      </c>
      <c r="BC9" s="2">
        <f t="shared" si="3"/>
        <v>130835.02399999999</v>
      </c>
      <c r="BD9" s="2">
        <f t="shared" si="3"/>
        <v>134159.4</v>
      </c>
      <c r="BE9" s="2">
        <f t="shared" si="3"/>
        <v>105265.09999999999</v>
      </c>
      <c r="BF9" s="2">
        <f t="shared" si="3"/>
        <v>116700.29999999999</v>
      </c>
      <c r="BG9" s="2">
        <f t="shared" si="3"/>
        <v>127465.72399999999</v>
      </c>
      <c r="BH9" s="2">
        <f t="shared" si="3"/>
        <v>126706.09999999999</v>
      </c>
      <c r="BI9" s="2">
        <f t="shared" si="3"/>
        <v>131926.473</v>
      </c>
      <c r="BJ9" s="19"/>
      <c r="BP9" s="3" t="s">
        <v>17</v>
      </c>
      <c r="BQ9" s="3" t="s">
        <v>16</v>
      </c>
      <c r="BR9" s="3" t="s">
        <v>15</v>
      </c>
      <c r="BS9" s="3" t="s">
        <v>14</v>
      </c>
      <c r="BT9" s="3" t="s">
        <v>13</v>
      </c>
      <c r="BU9" s="3" t="s">
        <v>18</v>
      </c>
      <c r="BV9" s="3" t="s">
        <v>85</v>
      </c>
      <c r="BW9" s="3" t="s">
        <v>20</v>
      </c>
      <c r="BX9" s="3" t="s">
        <v>21</v>
      </c>
      <c r="BY9" s="3" t="s">
        <v>22</v>
      </c>
    </row>
    <row r="10" spans="1:91" x14ac:dyDescent="0.25">
      <c r="A10" s="1">
        <f t="shared" ref="A10:A58" si="4">A9+1</f>
        <v>2024</v>
      </c>
      <c r="B10" s="2">
        <f t="shared" si="0"/>
        <v>56139.684000000001</v>
      </c>
      <c r="C10" s="2">
        <f t="shared" si="0"/>
        <v>56139.684000000001</v>
      </c>
      <c r="D10" s="2">
        <f t="shared" si="0"/>
        <v>32797.200000000004</v>
      </c>
      <c r="E10" s="2">
        <f t="shared" si="0"/>
        <v>32037.000000000004</v>
      </c>
      <c r="F10" s="2">
        <f t="shared" si="0"/>
        <v>31168.2</v>
      </c>
      <c r="G10" s="2">
        <f t="shared" si="0"/>
        <v>35077.800000000003</v>
      </c>
      <c r="H10" s="2">
        <f t="shared" si="0"/>
        <v>35403.600000000006</v>
      </c>
      <c r="I10" s="2">
        <f t="shared" si="0"/>
        <v>35729.4</v>
      </c>
      <c r="J10" s="2">
        <f t="shared" si="0"/>
        <v>34752</v>
      </c>
      <c r="K10" s="2">
        <f t="shared" si="0"/>
        <v>40290.600000000006</v>
      </c>
      <c r="L10" s="2">
        <f t="shared" si="0"/>
        <v>34100.400000000001</v>
      </c>
      <c r="M10" s="2">
        <f t="shared" si="0"/>
        <v>38118.600000000006</v>
      </c>
      <c r="N10" s="2">
        <f t="shared" si="0"/>
        <v>35838</v>
      </c>
      <c r="O10" s="2">
        <f t="shared" si="1"/>
        <v>33656.6</v>
      </c>
      <c r="P10" s="2">
        <f t="shared" si="1"/>
        <v>32927.200000000004</v>
      </c>
      <c r="Q10" s="2">
        <f t="shared" si="1"/>
        <v>39804.400000000001</v>
      </c>
      <c r="R10" s="2">
        <f t="shared" si="1"/>
        <v>32093.600000000002</v>
      </c>
      <c r="S10" s="2">
        <f t="shared" si="1"/>
        <v>31739.32</v>
      </c>
      <c r="T10" s="5">
        <f t="shared" si="1"/>
        <v>33344</v>
      </c>
      <c r="U10" s="6">
        <f t="shared" si="1"/>
        <v>34490.200000000004</v>
      </c>
      <c r="V10" s="5">
        <f t="shared" si="1"/>
        <v>33865</v>
      </c>
      <c r="W10" s="2">
        <f t="shared" si="1"/>
        <v>31989.4</v>
      </c>
      <c r="X10" s="2">
        <f t="shared" si="1"/>
        <v>33448.200000000004</v>
      </c>
      <c r="Y10" s="2">
        <f t="shared" si="1"/>
        <v>35428</v>
      </c>
      <c r="Z10" s="2">
        <f t="shared" si="1"/>
        <v>35323.800000000003</v>
      </c>
      <c r="AA10" s="2">
        <f t="shared" si="1"/>
        <v>34177.599999999999</v>
      </c>
      <c r="AB10" s="2">
        <f t="shared" si="1"/>
        <v>35219.599999999999</v>
      </c>
      <c r="AC10" s="2">
        <f t="shared" si="1"/>
        <v>34177.599999999999</v>
      </c>
      <c r="AD10" s="2">
        <f t="shared" si="1"/>
        <v>40117</v>
      </c>
      <c r="AE10" s="2">
        <f t="shared" si="1"/>
        <v>43347.200000000004</v>
      </c>
      <c r="AF10" s="2">
        <f t="shared" si="1"/>
        <v>32197.800000000003</v>
      </c>
      <c r="AG10" s="2">
        <f t="shared" si="1"/>
        <v>35442.588000000003</v>
      </c>
      <c r="AH10" s="2">
        <f t="shared" si="1"/>
        <v>43347.200000000004</v>
      </c>
      <c r="AI10" s="2">
        <f t="shared" si="2"/>
        <v>61614.8</v>
      </c>
      <c r="AJ10" s="2">
        <f t="shared" si="2"/>
        <v>57883.8</v>
      </c>
      <c r="AK10" s="2">
        <f t="shared" si="2"/>
        <v>58523.4</v>
      </c>
      <c r="AL10" s="2">
        <f t="shared" si="2"/>
        <v>55047.174000000006</v>
      </c>
      <c r="AM10" s="2">
        <f t="shared" si="2"/>
        <v>59802.600000000006</v>
      </c>
      <c r="AN10" s="2">
        <f t="shared" ref="AN10:AN58" si="5">(($A10-$A$8)*$BM$6+1)*AN$8</f>
        <v>80234</v>
      </c>
      <c r="AO10" s="5">
        <f t="shared" si="3"/>
        <v>66896.400000000009</v>
      </c>
      <c r="AP10" s="2">
        <f t="shared" si="3"/>
        <v>85548.2</v>
      </c>
      <c r="AQ10" s="2">
        <f t="shared" si="3"/>
        <v>85965</v>
      </c>
      <c r="AR10" s="2">
        <f t="shared" si="3"/>
        <v>95134.6</v>
      </c>
      <c r="AS10" s="2">
        <f t="shared" si="3"/>
        <v>96276.631999999998</v>
      </c>
      <c r="AT10" s="2">
        <f t="shared" si="3"/>
        <v>92112.8</v>
      </c>
      <c r="AU10" s="2">
        <f t="shared" si="3"/>
        <v>122747.6</v>
      </c>
      <c r="AV10" s="2">
        <f t="shared" si="3"/>
        <v>118475.40000000001</v>
      </c>
      <c r="AW10" s="2">
        <f t="shared" si="3"/>
        <v>114203.2</v>
      </c>
      <c r="AX10" s="2">
        <f t="shared" si="3"/>
        <v>120095.71</v>
      </c>
      <c r="AY10" s="2">
        <f t="shared" si="3"/>
        <v>130458.40000000001</v>
      </c>
      <c r="AZ10" s="2">
        <f t="shared" si="3"/>
        <v>136814.6</v>
      </c>
      <c r="BA10" s="2">
        <f t="shared" si="3"/>
        <v>127436.6</v>
      </c>
      <c r="BB10" s="2">
        <f t="shared" si="3"/>
        <v>130771</v>
      </c>
      <c r="BC10" s="2">
        <f t="shared" si="3"/>
        <v>133526.04800000001</v>
      </c>
      <c r="BD10" s="2">
        <f t="shared" si="3"/>
        <v>136918.80000000002</v>
      </c>
      <c r="BE10" s="2">
        <f t="shared" si="3"/>
        <v>107430.2</v>
      </c>
      <c r="BF10" s="2">
        <f t="shared" si="3"/>
        <v>119100.6</v>
      </c>
      <c r="BG10" s="2">
        <f t="shared" si="3"/>
        <v>130087.448</v>
      </c>
      <c r="BH10" s="2">
        <f t="shared" si="3"/>
        <v>129312.20000000001</v>
      </c>
      <c r="BI10" s="2">
        <f t="shared" si="3"/>
        <v>134639.946</v>
      </c>
      <c r="BJ10" s="19"/>
      <c r="BK10" s="14" t="s">
        <v>96</v>
      </c>
      <c r="BL10" s="22" t="s">
        <v>97</v>
      </c>
      <c r="BM10" t="s">
        <v>98</v>
      </c>
      <c r="BN10" s="3"/>
      <c r="BO10" s="55" t="s">
        <v>99</v>
      </c>
      <c r="BP10" s="43">
        <v>0.06</v>
      </c>
      <c r="BQ10" s="44">
        <v>0.25</v>
      </c>
      <c r="BR10" s="44">
        <v>7.0000000000000007E-2</v>
      </c>
      <c r="BS10" s="44">
        <v>0.28999999999999998</v>
      </c>
      <c r="BT10" s="44">
        <v>7.0000000000000007E-2</v>
      </c>
      <c r="BU10" s="64">
        <v>0.11</v>
      </c>
      <c r="BV10" s="45">
        <v>0.06</v>
      </c>
      <c r="BW10" s="64">
        <v>0.11</v>
      </c>
      <c r="BX10" s="64">
        <v>0.08</v>
      </c>
      <c r="BY10" s="65">
        <v>0.05</v>
      </c>
      <c r="CB10" s="67" t="s">
        <v>100</v>
      </c>
      <c r="CC10" s="68"/>
      <c r="CD10" s="68"/>
      <c r="CE10" s="68"/>
      <c r="CF10" s="68"/>
      <c r="CG10" s="68"/>
      <c r="CH10" s="68"/>
      <c r="CI10" s="68"/>
      <c r="CJ10" s="69"/>
    </row>
    <row r="11" spans="1:91" x14ac:dyDescent="0.25">
      <c r="A11" s="1">
        <f t="shared" si="4"/>
        <v>2025</v>
      </c>
      <c r="B11" s="2">
        <f t="shared" si="0"/>
        <v>58362.525999999998</v>
      </c>
      <c r="C11" s="2">
        <f t="shared" si="0"/>
        <v>58362.525999999998</v>
      </c>
      <c r="D11" s="2">
        <f t="shared" si="0"/>
        <v>34095.800000000003</v>
      </c>
      <c r="E11" s="2">
        <f t="shared" si="0"/>
        <v>33305.5</v>
      </c>
      <c r="F11" s="2">
        <f t="shared" si="0"/>
        <v>32402.3</v>
      </c>
      <c r="G11" s="2">
        <f t="shared" si="0"/>
        <v>36466.699999999997</v>
      </c>
      <c r="H11" s="2">
        <f t="shared" si="0"/>
        <v>36805.4</v>
      </c>
      <c r="I11" s="2">
        <f t="shared" si="0"/>
        <v>37144.1</v>
      </c>
      <c r="J11" s="2">
        <f t="shared" si="0"/>
        <v>36128</v>
      </c>
      <c r="K11" s="2">
        <f t="shared" si="0"/>
        <v>41885.9</v>
      </c>
      <c r="L11" s="2">
        <f t="shared" si="0"/>
        <v>35450.6</v>
      </c>
      <c r="M11" s="2">
        <f t="shared" si="0"/>
        <v>39627.9</v>
      </c>
      <c r="N11" s="2">
        <f t="shared" si="0"/>
        <v>37257</v>
      </c>
      <c r="O11" s="2">
        <f t="shared" si="1"/>
        <v>34334.9</v>
      </c>
      <c r="P11" s="2">
        <f t="shared" si="1"/>
        <v>33590.799999999996</v>
      </c>
      <c r="Q11" s="2">
        <f t="shared" si="1"/>
        <v>40606.6</v>
      </c>
      <c r="R11" s="2">
        <f t="shared" si="1"/>
        <v>32740.399999999998</v>
      </c>
      <c r="S11" s="2">
        <f t="shared" si="1"/>
        <v>32378.98</v>
      </c>
      <c r="T11" s="5">
        <f t="shared" si="1"/>
        <v>34016</v>
      </c>
      <c r="U11" s="6">
        <f t="shared" si="1"/>
        <v>35185.299999999996</v>
      </c>
      <c r="V11" s="5">
        <f t="shared" si="1"/>
        <v>34547.5</v>
      </c>
      <c r="W11" s="2">
        <f t="shared" si="1"/>
        <v>32634.1</v>
      </c>
      <c r="X11" s="2">
        <f t="shared" si="1"/>
        <v>34122.299999999996</v>
      </c>
      <c r="Y11" s="2">
        <f t="shared" si="1"/>
        <v>36142</v>
      </c>
      <c r="Z11" s="2">
        <f t="shared" si="1"/>
        <v>36035.699999999997</v>
      </c>
      <c r="AA11" s="2">
        <f t="shared" si="1"/>
        <v>34866.400000000001</v>
      </c>
      <c r="AB11" s="2">
        <f t="shared" si="1"/>
        <v>35929.4</v>
      </c>
      <c r="AC11" s="2">
        <f t="shared" si="1"/>
        <v>34866.400000000001</v>
      </c>
      <c r="AD11" s="2">
        <f t="shared" si="1"/>
        <v>40925.5</v>
      </c>
      <c r="AE11" s="2">
        <f t="shared" si="1"/>
        <v>44220.799999999996</v>
      </c>
      <c r="AF11" s="2">
        <f t="shared" si="1"/>
        <v>32846.699999999997</v>
      </c>
      <c r="AG11" s="2">
        <f t="shared" si="1"/>
        <v>36156.881999999998</v>
      </c>
      <c r="AH11" s="2">
        <f t="shared" si="1"/>
        <v>44220.799999999996</v>
      </c>
      <c r="AI11" s="2">
        <f t="shared" si="2"/>
        <v>63522.2</v>
      </c>
      <c r="AJ11" s="2">
        <f t="shared" si="2"/>
        <v>59675.7</v>
      </c>
      <c r="AK11" s="2">
        <f t="shared" si="2"/>
        <v>60335.1</v>
      </c>
      <c r="AL11" s="2">
        <f t="shared" si="2"/>
        <v>56751.260999999999</v>
      </c>
      <c r="AM11" s="2">
        <f t="shared" si="2"/>
        <v>61653.9</v>
      </c>
      <c r="AN11" s="2">
        <f t="shared" si="5"/>
        <v>81851</v>
      </c>
      <c r="AO11" s="5">
        <f t="shared" si="3"/>
        <v>68244.599999999991</v>
      </c>
      <c r="AP11" s="2">
        <f t="shared" si="3"/>
        <v>87272.299999999988</v>
      </c>
      <c r="AQ11" s="2">
        <f t="shared" si="3"/>
        <v>87697.5</v>
      </c>
      <c r="AR11" s="2">
        <f t="shared" si="3"/>
        <v>97051.9</v>
      </c>
      <c r="AS11" s="2">
        <f t="shared" si="3"/>
        <v>98216.947999999989</v>
      </c>
      <c r="AT11" s="2">
        <f t="shared" si="3"/>
        <v>93969.2</v>
      </c>
      <c r="AU11" s="2">
        <f t="shared" si="3"/>
        <v>125221.4</v>
      </c>
      <c r="AV11" s="2">
        <f t="shared" si="3"/>
        <v>120863.09999999999</v>
      </c>
      <c r="AW11" s="2">
        <f t="shared" si="3"/>
        <v>116504.79999999999</v>
      </c>
      <c r="AX11" s="2">
        <f t="shared" si="3"/>
        <v>122516.06499999999</v>
      </c>
      <c r="AY11" s="2">
        <f t="shared" si="3"/>
        <v>133087.6</v>
      </c>
      <c r="AZ11" s="2">
        <f t="shared" si="3"/>
        <v>139571.9</v>
      </c>
      <c r="BA11" s="2">
        <f t="shared" si="3"/>
        <v>130004.9</v>
      </c>
      <c r="BB11" s="2">
        <f t="shared" si="3"/>
        <v>133406.5</v>
      </c>
      <c r="BC11" s="2">
        <f t="shared" si="3"/>
        <v>136217.07199999999</v>
      </c>
      <c r="BD11" s="2">
        <f t="shared" si="3"/>
        <v>139678.19999999998</v>
      </c>
      <c r="BE11" s="2">
        <f t="shared" si="3"/>
        <v>109595.29999999999</v>
      </c>
      <c r="BF11" s="2">
        <f t="shared" si="3"/>
        <v>121500.9</v>
      </c>
      <c r="BG11" s="2">
        <f t="shared" si="3"/>
        <v>132709.17199999999</v>
      </c>
      <c r="BH11" s="2">
        <f t="shared" si="3"/>
        <v>131918.29999999999</v>
      </c>
      <c r="BI11" s="2">
        <f t="shared" si="3"/>
        <v>137353.41899999999</v>
      </c>
      <c r="BJ11" s="19"/>
      <c r="BK11" s="15" t="s">
        <v>101</v>
      </c>
      <c r="BL11" s="23" t="s">
        <v>97</v>
      </c>
      <c r="BN11" s="3"/>
      <c r="BO11" s="42" t="s">
        <v>102</v>
      </c>
      <c r="BP11" s="46">
        <v>0.54100000000000004</v>
      </c>
      <c r="BQ11" s="47">
        <v>0.502</v>
      </c>
      <c r="BR11" s="47">
        <v>0.51</v>
      </c>
      <c r="BS11" s="47">
        <v>0.51700000000000002</v>
      </c>
      <c r="BT11" s="47">
        <v>0.53</v>
      </c>
      <c r="BU11" s="47">
        <v>0.51010362694300515</v>
      </c>
      <c r="BV11" s="47">
        <v>0.51016019782819055</v>
      </c>
      <c r="BW11" s="48">
        <v>0.51010362694300515</v>
      </c>
      <c r="BX11" s="48">
        <v>0.51010362694300515</v>
      </c>
      <c r="BY11" s="52">
        <v>0.51337107163771223</v>
      </c>
      <c r="CB11" s="70"/>
      <c r="CJ11" s="71"/>
    </row>
    <row r="12" spans="1:91" x14ac:dyDescent="0.25">
      <c r="A12" s="1">
        <f t="shared" si="4"/>
        <v>2026</v>
      </c>
      <c r="B12" s="2">
        <f t="shared" si="0"/>
        <v>60585.367999999995</v>
      </c>
      <c r="C12" s="2">
        <f t="shared" si="0"/>
        <v>60585.367999999995</v>
      </c>
      <c r="D12" s="2">
        <f t="shared" si="0"/>
        <v>35394.400000000001</v>
      </c>
      <c r="E12" s="2">
        <f t="shared" si="0"/>
        <v>34574</v>
      </c>
      <c r="F12" s="2">
        <f t="shared" si="0"/>
        <v>33636.400000000001</v>
      </c>
      <c r="G12" s="2">
        <f t="shared" si="0"/>
        <v>37855.599999999999</v>
      </c>
      <c r="H12" s="2">
        <f t="shared" si="0"/>
        <v>38207.199999999997</v>
      </c>
      <c r="I12" s="2">
        <f t="shared" si="0"/>
        <v>38558.799999999996</v>
      </c>
      <c r="J12" s="2">
        <f t="shared" si="0"/>
        <v>37504</v>
      </c>
      <c r="K12" s="2">
        <f t="shared" si="0"/>
        <v>43481.2</v>
      </c>
      <c r="L12" s="2">
        <f t="shared" si="0"/>
        <v>36800.799999999996</v>
      </c>
      <c r="M12" s="2">
        <f t="shared" si="0"/>
        <v>41137.199999999997</v>
      </c>
      <c r="N12" s="2">
        <f t="shared" si="0"/>
        <v>38676</v>
      </c>
      <c r="O12" s="2">
        <f t="shared" si="1"/>
        <v>35013.200000000004</v>
      </c>
      <c r="P12" s="2">
        <f t="shared" si="1"/>
        <v>34254.400000000001</v>
      </c>
      <c r="Q12" s="2">
        <f t="shared" si="1"/>
        <v>41408.800000000003</v>
      </c>
      <c r="R12" s="2">
        <f t="shared" si="1"/>
        <v>33387.200000000004</v>
      </c>
      <c r="S12" s="2">
        <f t="shared" si="1"/>
        <v>33018.639999999999</v>
      </c>
      <c r="T12" s="5">
        <f t="shared" si="1"/>
        <v>34688</v>
      </c>
      <c r="U12" s="6">
        <f t="shared" si="1"/>
        <v>35880.400000000001</v>
      </c>
      <c r="V12" s="5">
        <f t="shared" si="1"/>
        <v>35230</v>
      </c>
      <c r="W12" s="2">
        <f t="shared" si="1"/>
        <v>33278.800000000003</v>
      </c>
      <c r="X12" s="2">
        <f t="shared" si="1"/>
        <v>34796.400000000001</v>
      </c>
      <c r="Y12" s="2">
        <f t="shared" si="1"/>
        <v>36856</v>
      </c>
      <c r="Z12" s="2">
        <f t="shared" si="1"/>
        <v>36747.600000000006</v>
      </c>
      <c r="AA12" s="2">
        <f t="shared" si="1"/>
        <v>35555.200000000004</v>
      </c>
      <c r="AB12" s="2">
        <f t="shared" si="1"/>
        <v>36639.200000000004</v>
      </c>
      <c r="AC12" s="2">
        <f t="shared" si="1"/>
        <v>35555.200000000004</v>
      </c>
      <c r="AD12" s="2">
        <f t="shared" si="1"/>
        <v>41734</v>
      </c>
      <c r="AE12" s="2">
        <f t="shared" si="1"/>
        <v>45094.400000000001</v>
      </c>
      <c r="AF12" s="2">
        <f t="shared" si="1"/>
        <v>33495.600000000006</v>
      </c>
      <c r="AG12" s="2">
        <f t="shared" si="1"/>
        <v>36871.175999999999</v>
      </c>
      <c r="AH12" s="2">
        <f t="shared" si="1"/>
        <v>45094.400000000001</v>
      </c>
      <c r="AI12" s="2">
        <f t="shared" si="2"/>
        <v>65429.600000000006</v>
      </c>
      <c r="AJ12" s="2">
        <f t="shared" si="2"/>
        <v>61467.600000000006</v>
      </c>
      <c r="AK12" s="2">
        <f t="shared" si="2"/>
        <v>62146.8</v>
      </c>
      <c r="AL12" s="2">
        <f t="shared" si="2"/>
        <v>58455.348000000005</v>
      </c>
      <c r="AM12" s="2">
        <f t="shared" si="2"/>
        <v>63505.200000000004</v>
      </c>
      <c r="AN12" s="2">
        <f t="shared" si="5"/>
        <v>83468</v>
      </c>
      <c r="AO12" s="5">
        <f t="shared" si="3"/>
        <v>69592.800000000003</v>
      </c>
      <c r="AP12" s="2">
        <f t="shared" si="3"/>
        <v>88996.400000000009</v>
      </c>
      <c r="AQ12" s="2">
        <f t="shared" si="3"/>
        <v>89430</v>
      </c>
      <c r="AR12" s="2">
        <f t="shared" si="3"/>
        <v>98969.200000000012</v>
      </c>
      <c r="AS12" s="2">
        <f t="shared" si="3"/>
        <v>100157.26400000001</v>
      </c>
      <c r="AT12" s="2">
        <f t="shared" si="3"/>
        <v>95825.600000000006</v>
      </c>
      <c r="AU12" s="2">
        <f t="shared" si="3"/>
        <v>127695.20000000001</v>
      </c>
      <c r="AV12" s="2">
        <f t="shared" si="3"/>
        <v>123250.8</v>
      </c>
      <c r="AW12" s="2">
        <f t="shared" si="3"/>
        <v>118806.40000000001</v>
      </c>
      <c r="AX12" s="2">
        <f t="shared" si="3"/>
        <v>124936.42000000001</v>
      </c>
      <c r="AY12" s="2">
        <f t="shared" si="3"/>
        <v>135716.80000000002</v>
      </c>
      <c r="AZ12" s="2">
        <f t="shared" si="3"/>
        <v>142329.20000000001</v>
      </c>
      <c r="BA12" s="2">
        <f t="shared" si="3"/>
        <v>132573.20000000001</v>
      </c>
      <c r="BB12" s="2">
        <f t="shared" si="3"/>
        <v>136042</v>
      </c>
      <c r="BC12" s="2">
        <f t="shared" si="3"/>
        <v>138908.09600000002</v>
      </c>
      <c r="BD12" s="2">
        <f t="shared" si="3"/>
        <v>142437.6</v>
      </c>
      <c r="BE12" s="2">
        <f t="shared" si="3"/>
        <v>111760.40000000001</v>
      </c>
      <c r="BF12" s="2">
        <f t="shared" si="3"/>
        <v>123901.20000000001</v>
      </c>
      <c r="BG12" s="2">
        <f t="shared" si="3"/>
        <v>135330.89600000001</v>
      </c>
      <c r="BH12" s="2">
        <f t="shared" si="3"/>
        <v>134524.40000000002</v>
      </c>
      <c r="BI12" s="2">
        <f t="shared" si="3"/>
        <v>140066.89200000002</v>
      </c>
      <c r="BJ12" s="19"/>
      <c r="BK12" s="15" t="s">
        <v>103</v>
      </c>
      <c r="BL12" s="17" t="s">
        <v>97</v>
      </c>
      <c r="BN12" s="3"/>
      <c r="BO12" s="42" t="s">
        <v>104</v>
      </c>
      <c r="BP12" s="46">
        <v>9.2999999999999999E-2</v>
      </c>
      <c r="BQ12" s="47">
        <v>0.1032</v>
      </c>
      <c r="BR12" s="47">
        <v>0.1125</v>
      </c>
      <c r="BS12" s="47">
        <v>0.1152</v>
      </c>
      <c r="BT12" s="47">
        <v>9.8699999999999996E-2</v>
      </c>
      <c r="BU12" s="47">
        <v>8.3553400580111695E-2</v>
      </c>
      <c r="BV12" s="47">
        <v>8.0699318901566092E-2</v>
      </c>
      <c r="BW12" s="48">
        <v>8.0699318901566092E-2</v>
      </c>
      <c r="BX12" s="48">
        <v>8.0699318901566092E-2</v>
      </c>
      <c r="BY12" s="52">
        <v>7.9295426930726789E-2</v>
      </c>
      <c r="CB12" s="70">
        <v>1</v>
      </c>
      <c r="CC12" s="56" t="s">
        <v>105</v>
      </c>
      <c r="CD12" s="56"/>
      <c r="CE12" s="56"/>
      <c r="CF12" s="56"/>
      <c r="CJ12" s="71"/>
    </row>
    <row r="13" spans="1:91" ht="15.75" thickBot="1" x14ac:dyDescent="0.3">
      <c r="A13" s="1">
        <f t="shared" si="4"/>
        <v>2027</v>
      </c>
      <c r="B13" s="2">
        <f t="shared" si="0"/>
        <v>62808.209999999992</v>
      </c>
      <c r="C13" s="2">
        <f t="shared" si="0"/>
        <v>62808.209999999992</v>
      </c>
      <c r="D13" s="2">
        <f t="shared" si="0"/>
        <v>36692.999999999993</v>
      </c>
      <c r="E13" s="2">
        <f t="shared" si="0"/>
        <v>35842.499999999993</v>
      </c>
      <c r="F13" s="2">
        <f t="shared" si="0"/>
        <v>34870.499999999993</v>
      </c>
      <c r="G13" s="2">
        <f t="shared" si="0"/>
        <v>39244.499999999993</v>
      </c>
      <c r="H13" s="2">
        <f t="shared" si="0"/>
        <v>39608.999999999993</v>
      </c>
      <c r="I13" s="2">
        <f t="shared" si="0"/>
        <v>39973.499999999993</v>
      </c>
      <c r="J13" s="2">
        <f t="shared" si="0"/>
        <v>38879.999999999993</v>
      </c>
      <c r="K13" s="2">
        <f t="shared" si="0"/>
        <v>45076.499999999993</v>
      </c>
      <c r="L13" s="2">
        <f t="shared" si="0"/>
        <v>38150.999999999993</v>
      </c>
      <c r="M13" s="2">
        <f t="shared" si="0"/>
        <v>42646.499999999993</v>
      </c>
      <c r="N13" s="2">
        <f t="shared" si="0"/>
        <v>40094.999999999993</v>
      </c>
      <c r="O13" s="2">
        <f t="shared" si="1"/>
        <v>35691.5</v>
      </c>
      <c r="P13" s="2">
        <f t="shared" si="1"/>
        <v>34918</v>
      </c>
      <c r="Q13" s="2">
        <f t="shared" si="1"/>
        <v>42211</v>
      </c>
      <c r="R13" s="2">
        <f t="shared" si="1"/>
        <v>34034</v>
      </c>
      <c r="S13" s="2">
        <f t="shared" si="1"/>
        <v>33658.300000000003</v>
      </c>
      <c r="T13" s="5">
        <f t="shared" si="1"/>
        <v>35360</v>
      </c>
      <c r="U13" s="6">
        <f t="shared" si="1"/>
        <v>36575.5</v>
      </c>
      <c r="V13" s="5">
        <f t="shared" si="1"/>
        <v>35912.5</v>
      </c>
      <c r="W13" s="2">
        <f t="shared" si="1"/>
        <v>33923.5</v>
      </c>
      <c r="X13" s="2">
        <f t="shared" si="1"/>
        <v>35470.5</v>
      </c>
      <c r="Y13" s="2">
        <f t="shared" si="1"/>
        <v>37570</v>
      </c>
      <c r="Z13" s="2">
        <f t="shared" si="1"/>
        <v>37459.5</v>
      </c>
      <c r="AA13" s="2">
        <f t="shared" si="1"/>
        <v>36244</v>
      </c>
      <c r="AB13" s="2">
        <f t="shared" si="1"/>
        <v>37349</v>
      </c>
      <c r="AC13" s="2">
        <f t="shared" si="1"/>
        <v>36244</v>
      </c>
      <c r="AD13" s="2">
        <f t="shared" si="1"/>
        <v>42542.5</v>
      </c>
      <c r="AE13" s="2">
        <f t="shared" si="1"/>
        <v>45968</v>
      </c>
      <c r="AF13" s="2">
        <f t="shared" si="1"/>
        <v>34144.5</v>
      </c>
      <c r="AG13" s="2">
        <f t="shared" si="1"/>
        <v>37585.47</v>
      </c>
      <c r="AH13" s="2">
        <f t="shared" si="1"/>
        <v>45968</v>
      </c>
      <c r="AI13" s="2">
        <f t="shared" si="2"/>
        <v>67337</v>
      </c>
      <c r="AJ13" s="2">
        <f t="shared" si="2"/>
        <v>63259.5</v>
      </c>
      <c r="AK13" s="2">
        <f t="shared" si="2"/>
        <v>63958.5</v>
      </c>
      <c r="AL13" s="2">
        <f t="shared" si="2"/>
        <v>60159.435000000005</v>
      </c>
      <c r="AM13" s="2">
        <f t="shared" si="2"/>
        <v>65356.5</v>
      </c>
      <c r="AN13" s="2">
        <f t="shared" si="5"/>
        <v>85085</v>
      </c>
      <c r="AO13" s="5">
        <f t="shared" si="3"/>
        <v>70941</v>
      </c>
      <c r="AP13" s="2">
        <f t="shared" si="3"/>
        <v>90720.5</v>
      </c>
      <c r="AQ13" s="2">
        <f t="shared" si="3"/>
        <v>91162.5</v>
      </c>
      <c r="AR13" s="2">
        <f t="shared" si="3"/>
        <v>100886.5</v>
      </c>
      <c r="AS13" s="2">
        <f t="shared" si="3"/>
        <v>102097.58</v>
      </c>
      <c r="AT13" s="2">
        <f t="shared" si="3"/>
        <v>97682</v>
      </c>
      <c r="AU13" s="2">
        <f t="shared" si="3"/>
        <v>130169</v>
      </c>
      <c r="AV13" s="2">
        <f t="shared" si="3"/>
        <v>125638.5</v>
      </c>
      <c r="AW13" s="2">
        <f t="shared" si="3"/>
        <v>121108</v>
      </c>
      <c r="AX13" s="2">
        <f t="shared" si="3"/>
        <v>127356.77499999999</v>
      </c>
      <c r="AY13" s="2">
        <f t="shared" si="3"/>
        <v>138346</v>
      </c>
      <c r="AZ13" s="2">
        <f t="shared" si="3"/>
        <v>145086.5</v>
      </c>
      <c r="BA13" s="2">
        <f t="shared" si="3"/>
        <v>135141.5</v>
      </c>
      <c r="BB13" s="2">
        <f t="shared" si="3"/>
        <v>138677.5</v>
      </c>
      <c r="BC13" s="2">
        <f t="shared" si="3"/>
        <v>141599.12</v>
      </c>
      <c r="BD13" s="2">
        <f t="shared" si="3"/>
        <v>145197</v>
      </c>
      <c r="BE13" s="2">
        <f t="shared" si="3"/>
        <v>113925.5</v>
      </c>
      <c r="BF13" s="2">
        <f t="shared" si="3"/>
        <v>126301.5</v>
      </c>
      <c r="BG13" s="2">
        <f t="shared" si="3"/>
        <v>137952.62</v>
      </c>
      <c r="BH13" s="2">
        <f t="shared" si="3"/>
        <v>137130.5</v>
      </c>
      <c r="BI13" s="2">
        <f t="shared" si="3"/>
        <v>142780.36499999999</v>
      </c>
      <c r="BJ13" s="19"/>
      <c r="BK13" s="15" t="s">
        <v>106</v>
      </c>
      <c r="BL13" s="16" t="s">
        <v>107</v>
      </c>
      <c r="BN13" s="3"/>
      <c r="BO13" s="42" t="s">
        <v>108</v>
      </c>
      <c r="BP13" s="49">
        <v>0.9</v>
      </c>
      <c r="BQ13" s="50">
        <v>0.9</v>
      </c>
      <c r="BR13" s="50">
        <v>0.9</v>
      </c>
      <c r="BS13" s="50">
        <v>0.9</v>
      </c>
      <c r="BT13" s="50">
        <v>0.9</v>
      </c>
      <c r="BU13" s="50">
        <v>0.9</v>
      </c>
      <c r="BV13" s="50">
        <v>0.9</v>
      </c>
      <c r="BW13" s="50">
        <v>0.9</v>
      </c>
      <c r="BX13" s="50">
        <v>0.9</v>
      </c>
      <c r="BY13" s="51">
        <v>0.9</v>
      </c>
      <c r="CB13" s="70">
        <v>2</v>
      </c>
      <c r="CC13" t="s">
        <v>109</v>
      </c>
      <c r="CD13" s="66">
        <v>811088</v>
      </c>
      <c r="CE13" s="66">
        <v>811530</v>
      </c>
      <c r="CF13" t="s">
        <v>110</v>
      </c>
      <c r="CJ13" s="71"/>
    </row>
    <row r="14" spans="1:91" ht="15.75" thickBot="1" x14ac:dyDescent="0.3">
      <c r="A14" s="1">
        <f t="shared" si="4"/>
        <v>2028</v>
      </c>
      <c r="B14" s="2">
        <f t="shared" si="0"/>
        <v>65031.052000000003</v>
      </c>
      <c r="C14" s="2">
        <f t="shared" si="0"/>
        <v>65031.052000000003</v>
      </c>
      <c r="D14" s="2">
        <f t="shared" si="0"/>
        <v>37991.599999999999</v>
      </c>
      <c r="E14" s="2">
        <f t="shared" si="0"/>
        <v>37111</v>
      </c>
      <c r="F14" s="2">
        <f t="shared" si="0"/>
        <v>36104.6</v>
      </c>
      <c r="G14" s="2">
        <f t="shared" si="0"/>
        <v>40633.4</v>
      </c>
      <c r="H14" s="2">
        <f t="shared" si="0"/>
        <v>41010.800000000003</v>
      </c>
      <c r="I14" s="2">
        <f t="shared" si="0"/>
        <v>41388.199999999997</v>
      </c>
      <c r="J14" s="2">
        <f t="shared" si="0"/>
        <v>40256</v>
      </c>
      <c r="K14" s="2">
        <f t="shared" si="0"/>
        <v>46671.8</v>
      </c>
      <c r="L14" s="2">
        <f t="shared" si="0"/>
        <v>39501.199999999997</v>
      </c>
      <c r="M14" s="2">
        <f t="shared" si="0"/>
        <v>44155.8</v>
      </c>
      <c r="N14" s="2">
        <f t="shared" si="0"/>
        <v>41514</v>
      </c>
      <c r="O14" s="2">
        <f t="shared" si="1"/>
        <v>36369.799999999996</v>
      </c>
      <c r="P14" s="2">
        <f t="shared" si="1"/>
        <v>35581.599999999999</v>
      </c>
      <c r="Q14" s="2">
        <f t="shared" si="1"/>
        <v>43013.2</v>
      </c>
      <c r="R14" s="2">
        <f t="shared" si="1"/>
        <v>34680.799999999996</v>
      </c>
      <c r="S14" s="2">
        <f t="shared" si="1"/>
        <v>34297.96</v>
      </c>
      <c r="T14" s="5">
        <f t="shared" si="1"/>
        <v>36032</v>
      </c>
      <c r="U14" s="6">
        <f t="shared" si="1"/>
        <v>37270.6</v>
      </c>
      <c r="V14" s="5">
        <f t="shared" si="1"/>
        <v>36595</v>
      </c>
      <c r="W14" s="2">
        <f t="shared" si="1"/>
        <v>34568.199999999997</v>
      </c>
      <c r="X14" s="2">
        <f t="shared" si="1"/>
        <v>36144.6</v>
      </c>
      <c r="Y14" s="2">
        <f t="shared" si="1"/>
        <v>38283.999999999993</v>
      </c>
      <c r="Z14" s="2">
        <f t="shared" si="1"/>
        <v>38171.399999999994</v>
      </c>
      <c r="AA14" s="2">
        <f t="shared" si="1"/>
        <v>36932.799999999996</v>
      </c>
      <c r="AB14" s="2">
        <f t="shared" si="1"/>
        <v>38058.799999999996</v>
      </c>
      <c r="AC14" s="2">
        <f t="shared" si="1"/>
        <v>36932.799999999996</v>
      </c>
      <c r="AD14" s="2">
        <f t="shared" si="1"/>
        <v>43350.999999999993</v>
      </c>
      <c r="AE14" s="2">
        <f t="shared" si="1"/>
        <v>46841.599999999999</v>
      </c>
      <c r="AF14" s="2">
        <f t="shared" si="1"/>
        <v>34793.399999999994</v>
      </c>
      <c r="AG14" s="2">
        <f t="shared" si="1"/>
        <v>38299.763999999996</v>
      </c>
      <c r="AH14" s="2">
        <f t="shared" si="1"/>
        <v>46841.599999999999</v>
      </c>
      <c r="AI14" s="2">
        <f t="shared" si="2"/>
        <v>69244.399999999994</v>
      </c>
      <c r="AJ14" s="2">
        <f t="shared" si="2"/>
        <v>65051.399999999994</v>
      </c>
      <c r="AK14" s="2">
        <f t="shared" si="2"/>
        <v>65770.2</v>
      </c>
      <c r="AL14" s="2">
        <f t="shared" si="2"/>
        <v>61863.521999999997</v>
      </c>
      <c r="AM14" s="2">
        <f t="shared" si="2"/>
        <v>67207.8</v>
      </c>
      <c r="AN14" s="2">
        <f t="shared" si="5"/>
        <v>86701.999999999985</v>
      </c>
      <c r="AO14" s="5">
        <f t="shared" si="3"/>
        <v>72289.2</v>
      </c>
      <c r="AP14" s="2">
        <f t="shared" si="3"/>
        <v>92444.599999999991</v>
      </c>
      <c r="AQ14" s="2">
        <f t="shared" si="3"/>
        <v>92894.999999999985</v>
      </c>
      <c r="AR14" s="2">
        <f t="shared" si="3"/>
        <v>102803.79999999999</v>
      </c>
      <c r="AS14" s="2">
        <f t="shared" si="3"/>
        <v>104037.89599999999</v>
      </c>
      <c r="AT14" s="2">
        <f t="shared" si="3"/>
        <v>99538.4</v>
      </c>
      <c r="AU14" s="2">
        <f t="shared" si="3"/>
        <v>132642.79999999999</v>
      </c>
      <c r="AV14" s="2">
        <f t="shared" si="3"/>
        <v>128026.19999999998</v>
      </c>
      <c r="AW14" s="2">
        <f t="shared" si="3"/>
        <v>123409.59999999999</v>
      </c>
      <c r="AX14" s="2">
        <f t="shared" si="3"/>
        <v>129777.12999999999</v>
      </c>
      <c r="AY14" s="2">
        <f t="shared" si="3"/>
        <v>140975.19999999998</v>
      </c>
      <c r="AZ14" s="2">
        <f t="shared" si="3"/>
        <v>147843.79999999999</v>
      </c>
      <c r="BA14" s="2">
        <f t="shared" si="3"/>
        <v>137709.79999999999</v>
      </c>
      <c r="BB14" s="2">
        <f t="shared" si="3"/>
        <v>141313</v>
      </c>
      <c r="BC14" s="2">
        <f t="shared" si="3"/>
        <v>144290.144</v>
      </c>
      <c r="BD14" s="2">
        <f t="shared" si="3"/>
        <v>147956.4</v>
      </c>
      <c r="BE14" s="2">
        <f t="shared" si="3"/>
        <v>116090.59999999999</v>
      </c>
      <c r="BF14" s="2">
        <f t="shared" si="3"/>
        <v>128701.79999999999</v>
      </c>
      <c r="BG14" s="2">
        <f t="shared" si="3"/>
        <v>140574.34399999998</v>
      </c>
      <c r="BH14" s="2">
        <f t="shared" si="3"/>
        <v>139736.59999999998</v>
      </c>
      <c r="BI14" s="2">
        <f t="shared" si="3"/>
        <v>145493.83799999999</v>
      </c>
      <c r="BJ14" s="19"/>
      <c r="BK14" s="15" t="s">
        <v>111</v>
      </c>
      <c r="BL14" s="16">
        <v>0.9</v>
      </c>
      <c r="BN14" s="3"/>
      <c r="BO14" s="42" t="s">
        <v>112</v>
      </c>
      <c r="BP14" s="49">
        <v>2</v>
      </c>
      <c r="BQ14" s="50">
        <v>2</v>
      </c>
      <c r="BR14" s="50">
        <v>2</v>
      </c>
      <c r="BS14" s="50">
        <v>2</v>
      </c>
      <c r="BT14" s="50">
        <v>2</v>
      </c>
      <c r="BU14" s="50">
        <v>2</v>
      </c>
      <c r="BV14" s="50">
        <v>2</v>
      </c>
      <c r="BW14" s="50">
        <v>2</v>
      </c>
      <c r="BX14" s="50">
        <v>2</v>
      </c>
      <c r="BY14" s="50">
        <v>2</v>
      </c>
      <c r="BZ14" s="54" t="s">
        <v>113</v>
      </c>
      <c r="CA14" s="56" t="s">
        <v>114</v>
      </c>
      <c r="CB14" s="72">
        <v>3</v>
      </c>
      <c r="CC14" s="73" t="s">
        <v>115</v>
      </c>
      <c r="CD14" s="73"/>
      <c r="CE14" s="73"/>
      <c r="CF14" s="73"/>
      <c r="CG14" s="73"/>
      <c r="CH14" s="73"/>
      <c r="CI14" s="73"/>
      <c r="CJ14" s="74"/>
      <c r="CK14" s="62"/>
      <c r="CL14" s="63"/>
    </row>
    <row r="15" spans="1:91" ht="15.75" customHeight="1" thickBot="1" x14ac:dyDescent="0.3">
      <c r="A15" s="1">
        <f t="shared" si="4"/>
        <v>2029</v>
      </c>
      <c r="B15" s="2">
        <f t="shared" si="0"/>
        <v>67253.894</v>
      </c>
      <c r="C15" s="2">
        <f t="shared" si="0"/>
        <v>67253.894</v>
      </c>
      <c r="D15" s="2">
        <f t="shared" si="0"/>
        <v>39290.199999999997</v>
      </c>
      <c r="E15" s="2">
        <f t="shared" si="0"/>
        <v>38379.5</v>
      </c>
      <c r="F15" s="2">
        <f t="shared" si="0"/>
        <v>37338.699999999997</v>
      </c>
      <c r="G15" s="2">
        <f t="shared" si="0"/>
        <v>42022.299999999996</v>
      </c>
      <c r="H15" s="2">
        <f t="shared" si="0"/>
        <v>42412.6</v>
      </c>
      <c r="I15" s="2">
        <f t="shared" si="0"/>
        <v>42802.9</v>
      </c>
      <c r="J15" s="2">
        <f t="shared" si="0"/>
        <v>41632</v>
      </c>
      <c r="K15" s="2">
        <f t="shared" si="0"/>
        <v>48267.1</v>
      </c>
      <c r="L15" s="2">
        <f t="shared" si="0"/>
        <v>40851.4</v>
      </c>
      <c r="M15" s="2">
        <f t="shared" si="0"/>
        <v>45665.1</v>
      </c>
      <c r="N15" s="2">
        <f t="shared" si="0"/>
        <v>42933</v>
      </c>
      <c r="O15" s="2">
        <f t="shared" si="1"/>
        <v>37048.1</v>
      </c>
      <c r="P15" s="2">
        <f t="shared" si="1"/>
        <v>36245.199999999997</v>
      </c>
      <c r="Q15" s="2">
        <f t="shared" si="1"/>
        <v>43815.4</v>
      </c>
      <c r="R15" s="2">
        <f t="shared" si="1"/>
        <v>35327.599999999999</v>
      </c>
      <c r="S15" s="2">
        <f t="shared" si="1"/>
        <v>34937.620000000003</v>
      </c>
      <c r="T15" s="5">
        <f t="shared" si="1"/>
        <v>36704</v>
      </c>
      <c r="U15" s="6">
        <f t="shared" si="1"/>
        <v>37965.699999999997</v>
      </c>
      <c r="V15" s="5">
        <f t="shared" si="1"/>
        <v>37277.5</v>
      </c>
      <c r="W15" s="2">
        <f t="shared" si="1"/>
        <v>35212.9</v>
      </c>
      <c r="X15" s="2">
        <f t="shared" si="1"/>
        <v>36818.699999999997</v>
      </c>
      <c r="Y15" s="2">
        <f t="shared" si="1"/>
        <v>38998</v>
      </c>
      <c r="Z15" s="2">
        <f t="shared" si="1"/>
        <v>38883.300000000003</v>
      </c>
      <c r="AA15" s="2">
        <f t="shared" si="1"/>
        <v>37621.599999999999</v>
      </c>
      <c r="AB15" s="2">
        <f t="shared" si="1"/>
        <v>38768.6</v>
      </c>
      <c r="AC15" s="2">
        <f t="shared" si="1"/>
        <v>37621.599999999999</v>
      </c>
      <c r="AD15" s="2">
        <f t="shared" si="1"/>
        <v>44159.5</v>
      </c>
      <c r="AE15" s="2">
        <f t="shared" si="1"/>
        <v>47715.200000000004</v>
      </c>
      <c r="AF15" s="2">
        <f t="shared" si="1"/>
        <v>35442.300000000003</v>
      </c>
      <c r="AG15" s="2">
        <f t="shared" si="1"/>
        <v>39014.057999999997</v>
      </c>
      <c r="AH15" s="2">
        <f t="shared" si="1"/>
        <v>47715.200000000004</v>
      </c>
      <c r="AI15" s="2">
        <f t="shared" si="2"/>
        <v>71151.8</v>
      </c>
      <c r="AJ15" s="2">
        <f t="shared" si="2"/>
        <v>66843.3</v>
      </c>
      <c r="AK15" s="2">
        <f t="shared" si="2"/>
        <v>67581.900000000009</v>
      </c>
      <c r="AL15" s="2">
        <f t="shared" si="2"/>
        <v>63567.609000000004</v>
      </c>
      <c r="AM15" s="2">
        <f t="shared" si="2"/>
        <v>69059.100000000006</v>
      </c>
      <c r="AN15" s="2">
        <f t="shared" si="5"/>
        <v>88319</v>
      </c>
      <c r="AO15" s="5">
        <f t="shared" si="3"/>
        <v>73637.399999999994</v>
      </c>
      <c r="AP15" s="2">
        <f t="shared" si="3"/>
        <v>94168.7</v>
      </c>
      <c r="AQ15" s="2">
        <f t="shared" si="3"/>
        <v>94627.5</v>
      </c>
      <c r="AR15" s="2">
        <f t="shared" si="3"/>
        <v>104721.1</v>
      </c>
      <c r="AS15" s="2">
        <f t="shared" si="3"/>
        <v>105978.212</v>
      </c>
      <c r="AT15" s="2">
        <f t="shared" si="3"/>
        <v>101394.8</v>
      </c>
      <c r="AU15" s="2">
        <f t="shared" si="3"/>
        <v>135116.6</v>
      </c>
      <c r="AV15" s="2">
        <f t="shared" si="3"/>
        <v>130413.90000000001</v>
      </c>
      <c r="AW15" s="2">
        <f t="shared" si="3"/>
        <v>125711.2</v>
      </c>
      <c r="AX15" s="2">
        <f t="shared" si="3"/>
        <v>132197.48500000002</v>
      </c>
      <c r="AY15" s="2">
        <f t="shared" si="3"/>
        <v>143604.4</v>
      </c>
      <c r="AZ15" s="2">
        <f t="shared" si="3"/>
        <v>150601.1</v>
      </c>
      <c r="BA15" s="2">
        <f t="shared" si="3"/>
        <v>140278.1</v>
      </c>
      <c r="BB15" s="2">
        <f t="shared" si="3"/>
        <v>143948.5</v>
      </c>
      <c r="BC15" s="2">
        <f t="shared" si="3"/>
        <v>146981.16800000001</v>
      </c>
      <c r="BD15" s="2">
        <f t="shared" si="3"/>
        <v>150715.79999999999</v>
      </c>
      <c r="BE15" s="2">
        <f t="shared" si="3"/>
        <v>118255.7</v>
      </c>
      <c r="BF15" s="2">
        <f t="shared" si="3"/>
        <v>131102.1</v>
      </c>
      <c r="BG15" s="2">
        <f t="shared" si="3"/>
        <v>143196.068</v>
      </c>
      <c r="BH15" s="2">
        <f t="shared" si="3"/>
        <v>142342.70000000001</v>
      </c>
      <c r="BI15" s="2">
        <f t="shared" si="3"/>
        <v>148207.31100000002</v>
      </c>
      <c r="BJ15" s="19"/>
      <c r="BK15" s="85" t="s">
        <v>116</v>
      </c>
      <c r="BL15" s="87"/>
      <c r="BN15" s="3"/>
      <c r="BO15" s="42" t="s">
        <v>117</v>
      </c>
      <c r="BP15" s="46">
        <f>1/(1+BP10*(BP$14-1))</f>
        <v>0.94339622641509424</v>
      </c>
      <c r="BQ15" s="47">
        <f>1/(1+BQ10*(BQ$14-1))</f>
        <v>0.8</v>
      </c>
      <c r="BR15" s="47">
        <f>1/(1+BR10*(BR$14-1))</f>
        <v>0.93457943925233644</v>
      </c>
      <c r="BS15" s="47">
        <f>1/(1+BS10*(BS$14-1))</f>
        <v>0.77519379844961234</v>
      </c>
      <c r="BT15" s="47">
        <f>1/(1+BT10*(BT$14-1))</f>
        <v>0.93457943925233644</v>
      </c>
      <c r="BU15" s="47">
        <f t="shared" ref="BU15:BY15" si="6">1/(1+BU10*(BU$14-1))</f>
        <v>0.9009009009009008</v>
      </c>
      <c r="BV15" s="47">
        <f t="shared" si="6"/>
        <v>0.94339622641509424</v>
      </c>
      <c r="BW15" s="47">
        <f t="shared" si="6"/>
        <v>0.9009009009009008</v>
      </c>
      <c r="BX15" s="47">
        <f t="shared" si="6"/>
        <v>0.92592592592592582</v>
      </c>
      <c r="BY15" s="52">
        <f t="shared" si="6"/>
        <v>0.95238095238095233</v>
      </c>
      <c r="BZ15" s="53" t="s">
        <v>118</v>
      </c>
    </row>
    <row r="16" spans="1:91" ht="15" customHeight="1" thickBot="1" x14ac:dyDescent="0.3">
      <c r="A16" s="1">
        <f t="shared" si="4"/>
        <v>2030</v>
      </c>
      <c r="B16" s="2">
        <f t="shared" si="0"/>
        <v>69476.73599999999</v>
      </c>
      <c r="C16" s="2">
        <f t="shared" si="0"/>
        <v>69476.73599999999</v>
      </c>
      <c r="D16" s="2">
        <f t="shared" si="0"/>
        <v>40588.799999999996</v>
      </c>
      <c r="E16" s="2">
        <f t="shared" si="0"/>
        <v>39647.999999999993</v>
      </c>
      <c r="F16" s="2">
        <f t="shared" si="0"/>
        <v>38572.799999999996</v>
      </c>
      <c r="G16" s="2">
        <f t="shared" si="0"/>
        <v>43411.199999999997</v>
      </c>
      <c r="H16" s="2">
        <f t="shared" si="0"/>
        <v>43814.399999999994</v>
      </c>
      <c r="I16" s="2">
        <f t="shared" si="0"/>
        <v>44217.599999999999</v>
      </c>
      <c r="J16" s="2">
        <f t="shared" si="0"/>
        <v>43007.999999999993</v>
      </c>
      <c r="K16" s="2">
        <f t="shared" si="0"/>
        <v>49862.399999999994</v>
      </c>
      <c r="L16" s="2">
        <f t="shared" si="0"/>
        <v>42201.599999999999</v>
      </c>
      <c r="M16" s="2">
        <f t="shared" si="0"/>
        <v>47174.399999999994</v>
      </c>
      <c r="N16" s="2">
        <f t="shared" si="0"/>
        <v>44351.999999999993</v>
      </c>
      <c r="O16" s="2">
        <f t="shared" si="1"/>
        <v>37726.399999999994</v>
      </c>
      <c r="P16" s="2">
        <f t="shared" si="1"/>
        <v>36908.799999999996</v>
      </c>
      <c r="Q16" s="2">
        <f t="shared" si="1"/>
        <v>44617.599999999999</v>
      </c>
      <c r="R16" s="2">
        <f t="shared" si="1"/>
        <v>35974.399999999994</v>
      </c>
      <c r="S16" s="2">
        <f t="shared" si="1"/>
        <v>35577.279999999999</v>
      </c>
      <c r="T16" s="5">
        <f t="shared" si="1"/>
        <v>37376</v>
      </c>
      <c r="U16" s="6">
        <f t="shared" si="1"/>
        <v>38660.799999999996</v>
      </c>
      <c r="V16" s="5">
        <f t="shared" si="1"/>
        <v>37960</v>
      </c>
      <c r="W16" s="2">
        <f t="shared" si="1"/>
        <v>35857.599999999999</v>
      </c>
      <c r="X16" s="2">
        <f t="shared" si="1"/>
        <v>37492.799999999996</v>
      </c>
      <c r="Y16" s="2">
        <f t="shared" si="1"/>
        <v>39712</v>
      </c>
      <c r="Z16" s="2">
        <f t="shared" si="1"/>
        <v>39595.199999999997</v>
      </c>
      <c r="AA16" s="2">
        <f t="shared" si="1"/>
        <v>38310.399999999994</v>
      </c>
      <c r="AB16" s="2">
        <f t="shared" si="1"/>
        <v>39478.399999999994</v>
      </c>
      <c r="AC16" s="2">
        <f t="shared" si="1"/>
        <v>38310.399999999994</v>
      </c>
      <c r="AD16" s="2">
        <f t="shared" si="1"/>
        <v>44968</v>
      </c>
      <c r="AE16" s="2">
        <f t="shared" si="1"/>
        <v>48588.799999999996</v>
      </c>
      <c r="AF16" s="2">
        <f t="shared" si="1"/>
        <v>36091.199999999997</v>
      </c>
      <c r="AG16" s="2">
        <f t="shared" si="1"/>
        <v>39728.351999999999</v>
      </c>
      <c r="AH16" s="2">
        <f t="shared" si="1"/>
        <v>48588.799999999996</v>
      </c>
      <c r="AI16" s="2">
        <f t="shared" si="2"/>
        <v>73059.199999999997</v>
      </c>
      <c r="AJ16" s="2">
        <f t="shared" si="2"/>
        <v>68635.199999999997</v>
      </c>
      <c r="AK16" s="2">
        <f t="shared" si="2"/>
        <v>69393.600000000006</v>
      </c>
      <c r="AL16" s="2">
        <f t="shared" si="2"/>
        <v>65271.696000000004</v>
      </c>
      <c r="AM16" s="2">
        <f t="shared" si="2"/>
        <v>70910.399999999994</v>
      </c>
      <c r="AN16" s="2">
        <f t="shared" si="5"/>
        <v>89936</v>
      </c>
      <c r="AO16" s="5">
        <f t="shared" si="3"/>
        <v>74985.599999999991</v>
      </c>
      <c r="AP16" s="2">
        <f t="shared" si="3"/>
        <v>95892.799999999988</v>
      </c>
      <c r="AQ16" s="2">
        <f t="shared" si="3"/>
        <v>96360</v>
      </c>
      <c r="AR16" s="2">
        <f t="shared" si="3"/>
        <v>106638.39999999999</v>
      </c>
      <c r="AS16" s="2">
        <f t="shared" si="3"/>
        <v>107918.52799999999</v>
      </c>
      <c r="AT16" s="2">
        <f t="shared" si="3"/>
        <v>103251.2</v>
      </c>
      <c r="AU16" s="2">
        <f t="shared" si="3"/>
        <v>137590.39999999999</v>
      </c>
      <c r="AV16" s="2">
        <f t="shared" si="3"/>
        <v>132801.60000000001</v>
      </c>
      <c r="AW16" s="2">
        <f t="shared" si="3"/>
        <v>128012.79999999999</v>
      </c>
      <c r="AX16" s="2">
        <f t="shared" si="3"/>
        <v>134617.84</v>
      </c>
      <c r="AY16" s="2">
        <f t="shared" si="3"/>
        <v>146233.59999999998</v>
      </c>
      <c r="AZ16" s="2">
        <f t="shared" si="3"/>
        <v>153358.39999999999</v>
      </c>
      <c r="BA16" s="2">
        <f t="shared" si="3"/>
        <v>142846.39999999999</v>
      </c>
      <c r="BB16" s="2">
        <f t="shared" si="3"/>
        <v>146584</v>
      </c>
      <c r="BC16" s="2">
        <f t="shared" si="3"/>
        <v>149672.19199999998</v>
      </c>
      <c r="BD16" s="2">
        <f t="shared" si="3"/>
        <v>153475.19999999998</v>
      </c>
      <c r="BE16" s="2">
        <f t="shared" si="3"/>
        <v>120420.79999999999</v>
      </c>
      <c r="BF16" s="2">
        <f t="shared" si="3"/>
        <v>133502.39999999999</v>
      </c>
      <c r="BG16" s="2">
        <f t="shared" si="3"/>
        <v>145817.79199999999</v>
      </c>
      <c r="BH16" s="2">
        <f t="shared" si="3"/>
        <v>144948.79999999999</v>
      </c>
      <c r="BI16" s="2">
        <f t="shared" si="3"/>
        <v>150920.78399999999</v>
      </c>
      <c r="BJ16" s="19"/>
      <c r="BK16" s="86"/>
      <c r="BL16" s="88"/>
      <c r="BN16" s="3"/>
      <c r="BO16" s="76" t="s">
        <v>119</v>
      </c>
      <c r="BP16" s="77">
        <v>70</v>
      </c>
      <c r="BQ16" s="78">
        <v>75</v>
      </c>
      <c r="BR16" s="78">
        <v>75</v>
      </c>
      <c r="BS16" s="78">
        <v>75</v>
      </c>
      <c r="BT16" s="78">
        <v>75</v>
      </c>
      <c r="BU16" s="79">
        <v>65</v>
      </c>
      <c r="BV16" s="79">
        <v>70</v>
      </c>
      <c r="BW16" s="79">
        <v>65</v>
      </c>
      <c r="BX16" s="79">
        <v>65</v>
      </c>
      <c r="BY16" s="80">
        <v>65</v>
      </c>
    </row>
    <row r="17" spans="1:78" ht="14.45" customHeight="1" x14ac:dyDescent="0.25">
      <c r="A17" s="1">
        <f t="shared" si="4"/>
        <v>2031</v>
      </c>
      <c r="B17" s="2">
        <f t="shared" si="0"/>
        <v>71699.577999999994</v>
      </c>
      <c r="C17" s="2">
        <f t="shared" si="0"/>
        <v>71699.577999999994</v>
      </c>
      <c r="D17" s="2">
        <f t="shared" si="0"/>
        <v>41887.4</v>
      </c>
      <c r="E17" s="2">
        <f t="shared" si="0"/>
        <v>40916.5</v>
      </c>
      <c r="F17" s="2">
        <f t="shared" si="0"/>
        <v>39806.9</v>
      </c>
      <c r="G17" s="2">
        <f t="shared" si="0"/>
        <v>44800.1</v>
      </c>
      <c r="H17" s="2">
        <f t="shared" si="0"/>
        <v>45216.2</v>
      </c>
      <c r="I17" s="2">
        <f t="shared" si="0"/>
        <v>45632.3</v>
      </c>
      <c r="J17" s="2">
        <f t="shared" si="0"/>
        <v>44384</v>
      </c>
      <c r="K17" s="2">
        <f t="shared" si="0"/>
        <v>51457.7</v>
      </c>
      <c r="L17" s="2">
        <f t="shared" si="0"/>
        <v>43551.8</v>
      </c>
      <c r="M17" s="2">
        <f t="shared" si="0"/>
        <v>48683.7</v>
      </c>
      <c r="N17" s="2">
        <f t="shared" si="0"/>
        <v>45771</v>
      </c>
      <c r="O17" s="2">
        <f t="shared" si="1"/>
        <v>38404.700000000004</v>
      </c>
      <c r="P17" s="2">
        <f t="shared" si="1"/>
        <v>37572.400000000001</v>
      </c>
      <c r="Q17" s="2">
        <f t="shared" si="1"/>
        <v>45419.8</v>
      </c>
      <c r="R17" s="2">
        <f t="shared" si="1"/>
        <v>36621.200000000004</v>
      </c>
      <c r="S17" s="2">
        <f t="shared" si="1"/>
        <v>36216.94</v>
      </c>
      <c r="T17" s="5">
        <f t="shared" si="1"/>
        <v>38048</v>
      </c>
      <c r="U17" s="6">
        <f t="shared" si="1"/>
        <v>39355.9</v>
      </c>
      <c r="V17" s="5">
        <f t="shared" si="1"/>
        <v>38642.5</v>
      </c>
      <c r="W17" s="2">
        <f t="shared" si="1"/>
        <v>36502.300000000003</v>
      </c>
      <c r="X17" s="2">
        <f t="shared" si="1"/>
        <v>38166.9</v>
      </c>
      <c r="Y17" s="2">
        <f t="shared" si="1"/>
        <v>40426</v>
      </c>
      <c r="Z17" s="2">
        <f t="shared" si="1"/>
        <v>40307.1</v>
      </c>
      <c r="AA17" s="2">
        <f t="shared" si="1"/>
        <v>38999.200000000004</v>
      </c>
      <c r="AB17" s="2">
        <f t="shared" si="1"/>
        <v>40188.200000000004</v>
      </c>
      <c r="AC17" s="2">
        <f t="shared" si="1"/>
        <v>38999.200000000004</v>
      </c>
      <c r="AD17" s="2">
        <f t="shared" si="1"/>
        <v>45776.5</v>
      </c>
      <c r="AE17" s="2">
        <f t="shared" si="1"/>
        <v>49462.400000000001</v>
      </c>
      <c r="AF17" s="2">
        <f t="shared" si="1"/>
        <v>36740.1</v>
      </c>
      <c r="AG17" s="2">
        <f t="shared" si="1"/>
        <v>40442.646000000001</v>
      </c>
      <c r="AH17" s="2">
        <f t="shared" si="1"/>
        <v>49462.400000000001</v>
      </c>
      <c r="AI17" s="2">
        <f t="shared" si="2"/>
        <v>74966.600000000006</v>
      </c>
      <c r="AJ17" s="2">
        <f t="shared" si="2"/>
        <v>70427.100000000006</v>
      </c>
      <c r="AK17" s="2">
        <f t="shared" si="2"/>
        <v>71205.3</v>
      </c>
      <c r="AL17" s="2">
        <f t="shared" si="2"/>
        <v>66975.78300000001</v>
      </c>
      <c r="AM17" s="2">
        <f t="shared" si="2"/>
        <v>72761.700000000012</v>
      </c>
      <c r="AN17" s="2">
        <f t="shared" si="5"/>
        <v>91553</v>
      </c>
      <c r="AO17" s="5">
        <f t="shared" si="3"/>
        <v>76333.8</v>
      </c>
      <c r="AP17" s="2">
        <f t="shared" si="3"/>
        <v>97616.900000000009</v>
      </c>
      <c r="AQ17" s="2">
        <f t="shared" si="3"/>
        <v>98092.5</v>
      </c>
      <c r="AR17" s="2">
        <f t="shared" si="3"/>
        <v>108555.70000000001</v>
      </c>
      <c r="AS17" s="2">
        <f t="shared" si="3"/>
        <v>109858.84400000001</v>
      </c>
      <c r="AT17" s="2">
        <f t="shared" si="3"/>
        <v>105107.6</v>
      </c>
      <c r="AU17" s="2">
        <f t="shared" si="3"/>
        <v>140064.20000000001</v>
      </c>
      <c r="AV17" s="2">
        <f t="shared" si="3"/>
        <v>135189.30000000002</v>
      </c>
      <c r="AW17" s="2">
        <f t="shared" si="3"/>
        <v>130314.40000000001</v>
      </c>
      <c r="AX17" s="2">
        <f t="shared" si="3"/>
        <v>137038.19500000001</v>
      </c>
      <c r="AY17" s="2">
        <f t="shared" si="3"/>
        <v>148862.80000000002</v>
      </c>
      <c r="AZ17" s="2">
        <f t="shared" si="3"/>
        <v>156115.70000000001</v>
      </c>
      <c r="BA17" s="2">
        <f t="shared" si="3"/>
        <v>145414.70000000001</v>
      </c>
      <c r="BB17" s="2">
        <f t="shared" si="3"/>
        <v>149219.5</v>
      </c>
      <c r="BC17" s="2">
        <f t="shared" si="3"/>
        <v>152363.21600000001</v>
      </c>
      <c r="BD17" s="2">
        <f t="shared" si="3"/>
        <v>156234.6</v>
      </c>
      <c r="BE17" s="2">
        <f t="shared" si="3"/>
        <v>122585.90000000001</v>
      </c>
      <c r="BF17" s="2">
        <f t="shared" si="3"/>
        <v>135902.70000000001</v>
      </c>
      <c r="BG17" s="2">
        <f t="shared" si="3"/>
        <v>148439.516</v>
      </c>
      <c r="BH17" s="2">
        <f t="shared" si="3"/>
        <v>147554.9</v>
      </c>
      <c r="BI17" s="2">
        <f t="shared" si="3"/>
        <v>153634.25700000001</v>
      </c>
      <c r="BJ17" s="19"/>
      <c r="BN17" s="127" t="s">
        <v>120</v>
      </c>
      <c r="BO17" s="91" t="s">
        <v>121</v>
      </c>
      <c r="BP17" s="95">
        <f>(VLOOKUP(BP$16,$BQ$3:$BV$7,2)*2*BP$15*BP$13)/(BP$11*BP$12)</f>
        <v>25988.256907982439</v>
      </c>
      <c r="BQ17" s="95">
        <f t="shared" ref="BQ17:BY17" si="7">(VLOOKUP(BQ$16,$BQ$3:$BV$7,2)*2*BQ$15*BQ$13)/(BQ$11*BQ$12)</f>
        <v>22792.550727323262</v>
      </c>
      <c r="BR17" s="95">
        <f t="shared" si="7"/>
        <v>24042.514201942457</v>
      </c>
      <c r="BS17" s="95">
        <f t="shared" si="7"/>
        <v>19211.161591171487</v>
      </c>
      <c r="BT17" s="95">
        <f t="shared" si="7"/>
        <v>26369.965252747003</v>
      </c>
      <c r="BU17" s="95">
        <f t="shared" si="7"/>
        <v>27013.778430538205</v>
      </c>
      <c r="BV17" s="95">
        <f t="shared" si="7"/>
        <v>31760.031413404373</v>
      </c>
      <c r="BW17" s="95">
        <f t="shared" si="7"/>
        <v>27969.171005547822</v>
      </c>
      <c r="BX17" s="95">
        <f t="shared" si="7"/>
        <v>28746.092422368591</v>
      </c>
      <c r="BY17" s="95">
        <f t="shared" si="7"/>
        <v>29899.368821292777</v>
      </c>
      <c r="BZ17" s="130" t="s">
        <v>122</v>
      </c>
    </row>
    <row r="18" spans="1:78" x14ac:dyDescent="0.25">
      <c r="A18" s="1">
        <f t="shared" si="4"/>
        <v>2032</v>
      </c>
      <c r="B18" s="2">
        <f t="shared" si="0"/>
        <v>73922.42</v>
      </c>
      <c r="C18" s="2">
        <f t="shared" si="0"/>
        <v>73922.42</v>
      </c>
      <c r="D18" s="2">
        <f t="shared" si="0"/>
        <v>43186</v>
      </c>
      <c r="E18" s="2">
        <f t="shared" si="0"/>
        <v>42185</v>
      </c>
      <c r="F18" s="2">
        <f t="shared" si="0"/>
        <v>41041</v>
      </c>
      <c r="G18" s="2">
        <f t="shared" si="0"/>
        <v>46189</v>
      </c>
      <c r="H18" s="2">
        <f t="shared" si="0"/>
        <v>46618</v>
      </c>
      <c r="I18" s="2">
        <f t="shared" si="0"/>
        <v>47047</v>
      </c>
      <c r="J18" s="2">
        <f t="shared" si="0"/>
        <v>45760</v>
      </c>
      <c r="K18" s="2">
        <f t="shared" si="0"/>
        <v>53053</v>
      </c>
      <c r="L18" s="2">
        <f t="shared" si="0"/>
        <v>44902</v>
      </c>
      <c r="M18" s="2">
        <f t="shared" si="0"/>
        <v>50193</v>
      </c>
      <c r="N18" s="2">
        <f t="shared" si="0"/>
        <v>47190</v>
      </c>
      <c r="O18" s="2">
        <f t="shared" si="1"/>
        <v>39083</v>
      </c>
      <c r="P18" s="2">
        <f t="shared" si="1"/>
        <v>38236</v>
      </c>
      <c r="Q18" s="2">
        <f t="shared" si="1"/>
        <v>46222</v>
      </c>
      <c r="R18" s="2">
        <f t="shared" si="1"/>
        <v>37268</v>
      </c>
      <c r="S18" s="2">
        <f t="shared" si="1"/>
        <v>36856.6</v>
      </c>
      <c r="T18" s="5">
        <f t="shared" si="1"/>
        <v>38720</v>
      </c>
      <c r="U18" s="6">
        <f t="shared" si="1"/>
        <v>40051</v>
      </c>
      <c r="V18" s="5">
        <f t="shared" si="1"/>
        <v>39325</v>
      </c>
      <c r="W18" s="2">
        <f t="shared" si="1"/>
        <v>37147</v>
      </c>
      <c r="X18" s="2">
        <f t="shared" si="1"/>
        <v>38841</v>
      </c>
      <c r="Y18" s="2">
        <f t="shared" si="1"/>
        <v>41140</v>
      </c>
      <c r="Z18" s="2">
        <f t="shared" si="1"/>
        <v>41019</v>
      </c>
      <c r="AA18" s="2">
        <f t="shared" si="1"/>
        <v>39688</v>
      </c>
      <c r="AB18" s="2">
        <f t="shared" si="1"/>
        <v>40898</v>
      </c>
      <c r="AC18" s="2">
        <f t="shared" si="1"/>
        <v>39688</v>
      </c>
      <c r="AD18" s="2">
        <f t="shared" si="1"/>
        <v>46585</v>
      </c>
      <c r="AE18" s="2">
        <f t="shared" si="1"/>
        <v>50336</v>
      </c>
      <c r="AF18" s="2">
        <f t="shared" si="1"/>
        <v>37389</v>
      </c>
      <c r="AG18" s="2">
        <f t="shared" si="1"/>
        <v>41156.94</v>
      </c>
      <c r="AH18" s="2">
        <f t="shared" si="1"/>
        <v>50336</v>
      </c>
      <c r="AI18" s="2">
        <f t="shared" si="2"/>
        <v>76874</v>
      </c>
      <c r="AJ18" s="2">
        <f t="shared" si="2"/>
        <v>72219</v>
      </c>
      <c r="AK18" s="2">
        <f t="shared" si="2"/>
        <v>73017</v>
      </c>
      <c r="AL18" s="2">
        <f t="shared" si="2"/>
        <v>68679.87000000001</v>
      </c>
      <c r="AM18" s="2">
        <f t="shared" si="2"/>
        <v>74613</v>
      </c>
      <c r="AN18" s="2">
        <f t="shared" si="5"/>
        <v>93170</v>
      </c>
      <c r="AO18" s="5">
        <f t="shared" si="3"/>
        <v>77682</v>
      </c>
      <c r="AP18" s="2">
        <f t="shared" si="3"/>
        <v>99341</v>
      </c>
      <c r="AQ18" s="2">
        <f t="shared" si="3"/>
        <v>99825</v>
      </c>
      <c r="AR18" s="2">
        <f t="shared" si="3"/>
        <v>110473</v>
      </c>
      <c r="AS18" s="2">
        <f t="shared" si="3"/>
        <v>111799.16</v>
      </c>
      <c r="AT18" s="2">
        <f t="shared" si="3"/>
        <v>106964</v>
      </c>
      <c r="AU18" s="2">
        <f t="shared" si="3"/>
        <v>142538</v>
      </c>
      <c r="AV18" s="2">
        <f t="shared" si="3"/>
        <v>137577</v>
      </c>
      <c r="AW18" s="2">
        <f t="shared" si="3"/>
        <v>132616</v>
      </c>
      <c r="AX18" s="2">
        <f t="shared" si="3"/>
        <v>139458.54999999999</v>
      </c>
      <c r="AY18" s="2">
        <f t="shared" si="3"/>
        <v>151492</v>
      </c>
      <c r="AZ18" s="2">
        <f t="shared" si="3"/>
        <v>158873</v>
      </c>
      <c r="BA18" s="2">
        <f t="shared" si="3"/>
        <v>147983</v>
      </c>
      <c r="BB18" s="2">
        <f t="shared" si="3"/>
        <v>151855</v>
      </c>
      <c r="BC18" s="2">
        <f t="shared" si="3"/>
        <v>155054.24</v>
      </c>
      <c r="BD18" s="2">
        <f t="shared" si="3"/>
        <v>158994</v>
      </c>
      <c r="BE18" s="2">
        <f t="shared" si="3"/>
        <v>124751</v>
      </c>
      <c r="BF18" s="2">
        <f t="shared" si="3"/>
        <v>138303</v>
      </c>
      <c r="BG18" s="2">
        <f t="shared" si="3"/>
        <v>151061.24</v>
      </c>
      <c r="BH18" s="2">
        <f t="shared" si="3"/>
        <v>150161</v>
      </c>
      <c r="BI18" s="2">
        <f t="shared" si="3"/>
        <v>156347.72999999998</v>
      </c>
      <c r="BJ18" s="19"/>
      <c r="BN18" s="128"/>
      <c r="BO18" s="91" t="s">
        <v>24</v>
      </c>
      <c r="BP18" s="95">
        <f>(VLOOKUP(BP$16,$BQ$3:$BV$7,3)*2*BP$15*BP$13)/(BP$11*BP$12)</f>
        <v>42188.728746724744</v>
      </c>
      <c r="BQ18" s="95">
        <f t="shared" ref="BQ18:BY18" si="8">(VLOOKUP(BQ$16,$BQ$3:$BV$7,3)*2*BQ$15*BQ$13)/(BQ$11*BQ$12)</f>
        <v>36412.489576577413</v>
      </c>
      <c r="BR18" s="95">
        <f t="shared" si="8"/>
        <v>38409.382444566611</v>
      </c>
      <c r="BS18" s="95">
        <f t="shared" si="8"/>
        <v>30691.002054188593</v>
      </c>
      <c r="BT18" s="95">
        <f t="shared" si="8"/>
        <v>42127.627415973875</v>
      </c>
      <c r="BU18" s="95">
        <f t="shared" si="8"/>
        <v>44515.663047506619</v>
      </c>
      <c r="BV18" s="95">
        <f t="shared" si="8"/>
        <v>51558.492554227887</v>
      </c>
      <c r="BW18" s="95">
        <f t="shared" si="8"/>
        <v>46090.042361254862</v>
      </c>
      <c r="BX18" s="95">
        <f t="shared" si="8"/>
        <v>47370.321315734167</v>
      </c>
      <c r="BY18" s="95">
        <f t="shared" si="8"/>
        <v>49270.790874524711</v>
      </c>
      <c r="BZ18" s="131"/>
    </row>
    <row r="19" spans="1:78" x14ac:dyDescent="0.25">
      <c r="A19" s="1">
        <f t="shared" si="4"/>
        <v>2033</v>
      </c>
      <c r="B19" s="2">
        <f t="shared" si="0"/>
        <v>76145.261999999988</v>
      </c>
      <c r="C19" s="2">
        <f t="shared" si="0"/>
        <v>76145.261999999988</v>
      </c>
      <c r="D19" s="2">
        <f t="shared" si="0"/>
        <v>44484.6</v>
      </c>
      <c r="E19" s="2">
        <f t="shared" si="0"/>
        <v>43453.499999999993</v>
      </c>
      <c r="F19" s="2">
        <f t="shared" si="0"/>
        <v>42275.1</v>
      </c>
      <c r="G19" s="2">
        <f t="shared" si="0"/>
        <v>47577.899999999994</v>
      </c>
      <c r="H19" s="2">
        <f t="shared" si="0"/>
        <v>48019.799999999996</v>
      </c>
      <c r="I19" s="2">
        <f t="shared" si="0"/>
        <v>48461.7</v>
      </c>
      <c r="J19" s="2">
        <f t="shared" si="0"/>
        <v>47135.999999999993</v>
      </c>
      <c r="K19" s="2">
        <f t="shared" si="0"/>
        <v>54648.299999999996</v>
      </c>
      <c r="L19" s="2">
        <f t="shared" si="0"/>
        <v>46252.2</v>
      </c>
      <c r="M19" s="2">
        <f t="shared" si="0"/>
        <v>51702.299999999996</v>
      </c>
      <c r="N19" s="2">
        <f t="shared" si="0"/>
        <v>48608.999999999993</v>
      </c>
      <c r="O19" s="2">
        <f t="shared" si="1"/>
        <v>39761.300000000003</v>
      </c>
      <c r="P19" s="2">
        <f t="shared" si="1"/>
        <v>38899.600000000006</v>
      </c>
      <c r="Q19" s="2">
        <f t="shared" si="1"/>
        <v>47024.200000000004</v>
      </c>
      <c r="R19" s="2">
        <f t="shared" si="1"/>
        <v>37914.800000000003</v>
      </c>
      <c r="S19" s="2">
        <f t="shared" si="1"/>
        <v>37496.26</v>
      </c>
      <c r="T19" s="5">
        <f t="shared" si="1"/>
        <v>39392</v>
      </c>
      <c r="U19" s="6">
        <f t="shared" si="1"/>
        <v>40746.100000000006</v>
      </c>
      <c r="V19" s="5">
        <f t="shared" si="1"/>
        <v>40007.5</v>
      </c>
      <c r="W19" s="2">
        <f t="shared" si="1"/>
        <v>37791.700000000004</v>
      </c>
      <c r="X19" s="2">
        <f t="shared" si="1"/>
        <v>39515.100000000006</v>
      </c>
      <c r="Y19" s="2">
        <f t="shared" si="1"/>
        <v>41854</v>
      </c>
      <c r="Z19" s="2">
        <f t="shared" si="1"/>
        <v>41730.9</v>
      </c>
      <c r="AA19" s="2">
        <f t="shared" si="1"/>
        <v>40376.800000000003</v>
      </c>
      <c r="AB19" s="2">
        <f t="shared" si="1"/>
        <v>41607.800000000003</v>
      </c>
      <c r="AC19" s="2">
        <f t="shared" si="1"/>
        <v>40376.800000000003</v>
      </c>
      <c r="AD19" s="2">
        <f t="shared" si="1"/>
        <v>47393.5</v>
      </c>
      <c r="AE19" s="2">
        <f t="shared" si="1"/>
        <v>51209.600000000006</v>
      </c>
      <c r="AF19" s="2">
        <f t="shared" si="1"/>
        <v>38037.9</v>
      </c>
      <c r="AG19" s="2">
        <f t="shared" si="1"/>
        <v>41871.234000000004</v>
      </c>
      <c r="AH19" s="2">
        <f t="shared" si="1"/>
        <v>51209.600000000006</v>
      </c>
      <c r="AI19" s="2">
        <f t="shared" si="2"/>
        <v>78781.399999999994</v>
      </c>
      <c r="AJ19" s="2">
        <f t="shared" si="2"/>
        <v>74010.899999999994</v>
      </c>
      <c r="AK19" s="2">
        <f t="shared" si="2"/>
        <v>74828.7</v>
      </c>
      <c r="AL19" s="2">
        <f t="shared" si="2"/>
        <v>70383.956999999995</v>
      </c>
      <c r="AM19" s="2">
        <f t="shared" si="2"/>
        <v>76464.3</v>
      </c>
      <c r="AN19" s="2">
        <f t="shared" si="5"/>
        <v>94787</v>
      </c>
      <c r="AO19" s="5">
        <f t="shared" si="3"/>
        <v>79030.200000000012</v>
      </c>
      <c r="AP19" s="2">
        <f t="shared" si="3"/>
        <v>101065.1</v>
      </c>
      <c r="AQ19" s="2">
        <f t="shared" si="3"/>
        <v>101557.50000000001</v>
      </c>
      <c r="AR19" s="2">
        <f t="shared" si="3"/>
        <v>112390.3</v>
      </c>
      <c r="AS19" s="2">
        <f t="shared" si="3"/>
        <v>113739.47600000001</v>
      </c>
      <c r="AT19" s="2">
        <f t="shared" si="3"/>
        <v>108820.40000000001</v>
      </c>
      <c r="AU19" s="2">
        <f t="shared" si="3"/>
        <v>145011.80000000002</v>
      </c>
      <c r="AV19" s="2">
        <f t="shared" si="3"/>
        <v>139964.70000000001</v>
      </c>
      <c r="AW19" s="2">
        <f t="shared" si="3"/>
        <v>134917.6</v>
      </c>
      <c r="AX19" s="2">
        <f t="shared" si="3"/>
        <v>141878.905</v>
      </c>
      <c r="AY19" s="2">
        <f t="shared" si="3"/>
        <v>154121.20000000001</v>
      </c>
      <c r="AZ19" s="2">
        <f t="shared" si="3"/>
        <v>161630.30000000002</v>
      </c>
      <c r="BA19" s="2">
        <f t="shared" si="3"/>
        <v>150551.30000000002</v>
      </c>
      <c r="BB19" s="2">
        <f t="shared" si="3"/>
        <v>154490.5</v>
      </c>
      <c r="BC19" s="2">
        <f t="shared" si="3"/>
        <v>157745.26400000002</v>
      </c>
      <c r="BD19" s="2">
        <f t="shared" si="3"/>
        <v>161753.40000000002</v>
      </c>
      <c r="BE19" s="2">
        <f t="shared" si="3"/>
        <v>126916.1</v>
      </c>
      <c r="BF19" s="2">
        <f t="shared" si="3"/>
        <v>140703.30000000002</v>
      </c>
      <c r="BG19" s="2">
        <f t="shared" si="3"/>
        <v>153682.96400000001</v>
      </c>
      <c r="BH19" s="2">
        <f t="shared" si="3"/>
        <v>152767.1</v>
      </c>
      <c r="BI19" s="2">
        <f t="shared" si="3"/>
        <v>159061.20300000001</v>
      </c>
      <c r="BJ19" s="19"/>
      <c r="BN19" s="128"/>
      <c r="BO19" s="91" t="s">
        <v>84</v>
      </c>
      <c r="BP19" s="95">
        <f>(VLOOKUP(BP$16,$BQ$3:$BV$7,4)*2*BP$15*BP$13)/(BP$11*BP$12)</f>
        <v>57039.161265571849</v>
      </c>
      <c r="BQ19" s="95">
        <f t="shared" ref="BQ19:BY19" si="9">(VLOOKUP(BQ$16,$BQ$3:$BV$7,4)*2*BQ$15*BQ$13)/(BQ$11*BQ$12)</f>
        <v>48642.638747336234</v>
      </c>
      <c r="BR19" s="95">
        <f t="shared" si="9"/>
        <v>51310.243723657688</v>
      </c>
      <c r="BS19" s="95">
        <f t="shared" si="9"/>
        <v>40999.4302250611</v>
      </c>
      <c r="BT19" s="95">
        <f t="shared" si="9"/>
        <v>56277.364868667384</v>
      </c>
      <c r="BU19" s="95">
        <f t="shared" si="9"/>
        <v>62017.547664475031</v>
      </c>
      <c r="BV19" s="95">
        <f t="shared" si="9"/>
        <v>69707.081933316091</v>
      </c>
      <c r="BW19" s="95">
        <f t="shared" si="9"/>
        <v>64210.913716961899</v>
      </c>
      <c r="BX19" s="95">
        <f t="shared" si="9"/>
        <v>65994.550209099732</v>
      </c>
      <c r="BY19" s="95">
        <f t="shared" si="9"/>
        <v>68642.212927756656</v>
      </c>
      <c r="BZ19" s="131"/>
    </row>
    <row r="20" spans="1:78" x14ac:dyDescent="0.25">
      <c r="A20" s="1">
        <f t="shared" si="4"/>
        <v>2034</v>
      </c>
      <c r="B20" s="2">
        <f t="shared" si="0"/>
        <v>78368.104000000007</v>
      </c>
      <c r="C20" s="2">
        <f t="shared" si="0"/>
        <v>78368.104000000007</v>
      </c>
      <c r="D20" s="2">
        <f t="shared" si="0"/>
        <v>45783.199999999997</v>
      </c>
      <c r="E20" s="2">
        <f t="shared" si="0"/>
        <v>44722</v>
      </c>
      <c r="F20" s="2">
        <f t="shared" si="0"/>
        <v>43509.2</v>
      </c>
      <c r="G20" s="2">
        <f t="shared" si="0"/>
        <v>48966.8</v>
      </c>
      <c r="H20" s="2">
        <f t="shared" si="0"/>
        <v>49421.599999999999</v>
      </c>
      <c r="I20" s="2">
        <f t="shared" si="0"/>
        <v>49876.4</v>
      </c>
      <c r="J20" s="2">
        <f t="shared" si="0"/>
        <v>48512</v>
      </c>
      <c r="K20" s="2">
        <f t="shared" si="0"/>
        <v>56243.6</v>
      </c>
      <c r="L20" s="2">
        <f t="shared" si="0"/>
        <v>47602.400000000001</v>
      </c>
      <c r="M20" s="2">
        <f t="shared" si="0"/>
        <v>53211.6</v>
      </c>
      <c r="N20" s="2">
        <f t="shared" si="0"/>
        <v>50028</v>
      </c>
      <c r="O20" s="2">
        <f t="shared" si="1"/>
        <v>40439.599999999999</v>
      </c>
      <c r="P20" s="2">
        <f t="shared" si="1"/>
        <v>39563.199999999997</v>
      </c>
      <c r="Q20" s="2">
        <f t="shared" si="1"/>
        <v>47826.400000000001</v>
      </c>
      <c r="R20" s="2">
        <f t="shared" si="1"/>
        <v>38561.599999999999</v>
      </c>
      <c r="S20" s="2">
        <f t="shared" si="1"/>
        <v>38135.919999999998</v>
      </c>
      <c r="T20" s="5">
        <f t="shared" si="1"/>
        <v>40064</v>
      </c>
      <c r="U20" s="6">
        <f t="shared" si="1"/>
        <v>41441.199999999997</v>
      </c>
      <c r="V20" s="5">
        <f t="shared" si="1"/>
        <v>40690</v>
      </c>
      <c r="W20" s="2">
        <f t="shared" si="1"/>
        <v>38436.400000000001</v>
      </c>
      <c r="X20" s="2">
        <f t="shared" si="1"/>
        <v>40189.199999999997</v>
      </c>
      <c r="Y20" s="2">
        <f t="shared" si="1"/>
        <v>42568</v>
      </c>
      <c r="Z20" s="2">
        <f t="shared" si="1"/>
        <v>42442.8</v>
      </c>
      <c r="AA20" s="2">
        <f t="shared" si="1"/>
        <v>41065.599999999999</v>
      </c>
      <c r="AB20" s="2">
        <f t="shared" si="1"/>
        <v>42317.599999999999</v>
      </c>
      <c r="AC20" s="2">
        <f t="shared" si="1"/>
        <v>41065.599999999999</v>
      </c>
      <c r="AD20" s="2">
        <f t="shared" si="1"/>
        <v>48202</v>
      </c>
      <c r="AE20" s="2">
        <f t="shared" si="1"/>
        <v>52083.199999999997</v>
      </c>
      <c r="AF20" s="2">
        <f t="shared" si="1"/>
        <v>38686.800000000003</v>
      </c>
      <c r="AG20" s="2">
        <f t="shared" si="1"/>
        <v>42585.527999999998</v>
      </c>
      <c r="AH20" s="2">
        <f t="shared" si="1"/>
        <v>52083.199999999997</v>
      </c>
      <c r="AI20" s="2">
        <f t="shared" si="2"/>
        <v>80688.799999999988</v>
      </c>
      <c r="AJ20" s="2">
        <f t="shared" si="2"/>
        <v>75802.799999999988</v>
      </c>
      <c r="AK20" s="2">
        <f t="shared" si="2"/>
        <v>76640.399999999994</v>
      </c>
      <c r="AL20" s="2">
        <f t="shared" si="2"/>
        <v>72088.043999999994</v>
      </c>
      <c r="AM20" s="2">
        <f t="shared" si="2"/>
        <v>78315.599999999991</v>
      </c>
      <c r="AN20" s="2">
        <f t="shared" si="5"/>
        <v>96404</v>
      </c>
      <c r="AO20" s="5">
        <f t="shared" si="3"/>
        <v>80378.399999999994</v>
      </c>
      <c r="AP20" s="2">
        <f t="shared" si="3"/>
        <v>102789.2</v>
      </c>
      <c r="AQ20" s="2">
        <f t="shared" si="3"/>
        <v>103290</v>
      </c>
      <c r="AR20" s="2">
        <f t="shared" si="3"/>
        <v>114307.6</v>
      </c>
      <c r="AS20" s="2">
        <f t="shared" si="3"/>
        <v>115679.792</v>
      </c>
      <c r="AT20" s="2">
        <f t="shared" si="3"/>
        <v>110676.8</v>
      </c>
      <c r="AU20" s="2">
        <f t="shared" si="3"/>
        <v>147485.6</v>
      </c>
      <c r="AV20" s="2">
        <f t="shared" si="3"/>
        <v>142352.4</v>
      </c>
      <c r="AW20" s="2">
        <f t="shared" si="3"/>
        <v>137219.20000000001</v>
      </c>
      <c r="AX20" s="2">
        <f t="shared" si="3"/>
        <v>144299.26</v>
      </c>
      <c r="AY20" s="2">
        <f t="shared" si="3"/>
        <v>156750.39999999999</v>
      </c>
      <c r="AZ20" s="2">
        <f t="shared" si="3"/>
        <v>164387.6</v>
      </c>
      <c r="BA20" s="2">
        <f t="shared" si="3"/>
        <v>153119.6</v>
      </c>
      <c r="BB20" s="2">
        <f t="shared" si="3"/>
        <v>157126</v>
      </c>
      <c r="BC20" s="2">
        <f t="shared" si="3"/>
        <v>160436.288</v>
      </c>
      <c r="BD20" s="2">
        <f t="shared" si="3"/>
        <v>164512.79999999999</v>
      </c>
      <c r="BE20" s="2">
        <f t="shared" si="3"/>
        <v>129081.2</v>
      </c>
      <c r="BF20" s="2">
        <f t="shared" si="3"/>
        <v>143103.6</v>
      </c>
      <c r="BG20" s="2">
        <f t="shared" si="3"/>
        <v>156304.68799999999</v>
      </c>
      <c r="BH20" s="2">
        <f t="shared" si="3"/>
        <v>155373.20000000001</v>
      </c>
      <c r="BI20" s="2">
        <f t="shared" si="3"/>
        <v>161774.67600000001</v>
      </c>
      <c r="BJ20" s="19"/>
      <c r="BN20" s="128"/>
      <c r="BO20" s="91" t="s">
        <v>87</v>
      </c>
      <c r="BP20" s="95">
        <f>(VLOOKUP(BP$16,$BQ$3:$BV$7,5)*2*BP$15*BP$13)/(BP$11*BP$12)</f>
        <v>70202.04463454998</v>
      </c>
      <c r="BQ20" s="95">
        <f t="shared" ref="BQ20:BY20" si="10">(VLOOKUP(BQ$16,$BQ$3:$BV$7,5)*2*BQ$15*BQ$13)/(BQ$11*BQ$12)</f>
        <v>58649.124432502547</v>
      </c>
      <c r="BR20" s="95">
        <f t="shared" si="10"/>
        <v>61865.493861095842</v>
      </c>
      <c r="BS20" s="95">
        <f t="shared" si="10"/>
        <v>49433.598728502242</v>
      </c>
      <c r="BT20" s="95">
        <f t="shared" si="10"/>
        <v>67854.422784507537</v>
      </c>
      <c r="BU20" s="95">
        <f t="shared" si="10"/>
        <v>77236.577766186703</v>
      </c>
      <c r="BV20" s="95">
        <f t="shared" si="10"/>
        <v>85793.331610235196</v>
      </c>
      <c r="BW20" s="95">
        <f t="shared" si="10"/>
        <v>79968.193156707159</v>
      </c>
      <c r="BX20" s="95">
        <f t="shared" si="10"/>
        <v>82189.531855504581</v>
      </c>
      <c r="BY20" s="95">
        <f t="shared" si="10"/>
        <v>85486.927756653997</v>
      </c>
      <c r="BZ20" s="131"/>
    </row>
    <row r="21" spans="1:78" x14ac:dyDescent="0.25">
      <c r="A21" s="1">
        <f t="shared" si="4"/>
        <v>2035</v>
      </c>
      <c r="B21" s="2">
        <f t="shared" si="0"/>
        <v>80590.945999999996</v>
      </c>
      <c r="C21" s="2">
        <f t="shared" si="0"/>
        <v>80590.945999999996</v>
      </c>
      <c r="D21" s="2">
        <f t="shared" si="0"/>
        <v>47081.799999999996</v>
      </c>
      <c r="E21" s="2">
        <f t="shared" si="0"/>
        <v>45990.5</v>
      </c>
      <c r="F21" s="2">
        <f t="shared" si="0"/>
        <v>44743.299999999996</v>
      </c>
      <c r="G21" s="2">
        <f t="shared" si="0"/>
        <v>50355.7</v>
      </c>
      <c r="H21" s="2">
        <f t="shared" si="0"/>
        <v>50823.4</v>
      </c>
      <c r="I21" s="2">
        <f t="shared" si="0"/>
        <v>51291.1</v>
      </c>
      <c r="J21" s="2">
        <f t="shared" si="0"/>
        <v>49888</v>
      </c>
      <c r="K21" s="2">
        <f t="shared" si="0"/>
        <v>57838.9</v>
      </c>
      <c r="L21" s="2">
        <f t="shared" si="0"/>
        <v>48952.6</v>
      </c>
      <c r="M21" s="2">
        <f t="shared" si="0"/>
        <v>54720.9</v>
      </c>
      <c r="N21" s="2">
        <f t="shared" si="0"/>
        <v>51447</v>
      </c>
      <c r="O21" s="2">
        <f t="shared" si="1"/>
        <v>41117.9</v>
      </c>
      <c r="P21" s="2">
        <f t="shared" si="1"/>
        <v>40226.800000000003</v>
      </c>
      <c r="Q21" s="2">
        <f t="shared" si="1"/>
        <v>48628.600000000006</v>
      </c>
      <c r="R21" s="2">
        <f t="shared" si="1"/>
        <v>39208.400000000001</v>
      </c>
      <c r="S21" s="2">
        <f t="shared" si="1"/>
        <v>38775.58</v>
      </c>
      <c r="T21" s="5">
        <f t="shared" si="1"/>
        <v>40736.000000000007</v>
      </c>
      <c r="U21" s="6">
        <f t="shared" si="1"/>
        <v>42136.3</v>
      </c>
      <c r="V21" s="5">
        <f t="shared" si="1"/>
        <v>41372.500000000007</v>
      </c>
      <c r="W21" s="2">
        <f t="shared" si="1"/>
        <v>39081.100000000006</v>
      </c>
      <c r="X21" s="2">
        <f t="shared" si="1"/>
        <v>40863.300000000003</v>
      </c>
      <c r="Y21" s="2">
        <f t="shared" si="1"/>
        <v>43282.000000000007</v>
      </c>
      <c r="Z21" s="2">
        <f t="shared" si="1"/>
        <v>43154.700000000004</v>
      </c>
      <c r="AA21" s="2">
        <f t="shared" si="1"/>
        <v>41754.400000000001</v>
      </c>
      <c r="AB21" s="2">
        <f t="shared" si="1"/>
        <v>43027.4</v>
      </c>
      <c r="AC21" s="2">
        <f t="shared" si="1"/>
        <v>41754.400000000001</v>
      </c>
      <c r="AD21" s="2">
        <f t="shared" ref="AA21:AH53" si="11">(($A21-$A$8)*$BM$4+1)*AD$8</f>
        <v>49010.500000000007</v>
      </c>
      <c r="AE21" s="2">
        <f t="shared" si="11"/>
        <v>52956.800000000003</v>
      </c>
      <c r="AF21" s="2">
        <f t="shared" si="11"/>
        <v>39335.700000000004</v>
      </c>
      <c r="AG21" s="2">
        <f t="shared" si="11"/>
        <v>43299.822000000007</v>
      </c>
      <c r="AH21" s="2">
        <f t="shared" si="11"/>
        <v>52956.800000000003</v>
      </c>
      <c r="AI21" s="2">
        <f t="shared" si="2"/>
        <v>82596.2</v>
      </c>
      <c r="AJ21" s="2">
        <f t="shared" si="2"/>
        <v>77594.7</v>
      </c>
      <c r="AK21" s="2">
        <f t="shared" si="2"/>
        <v>78452.100000000006</v>
      </c>
      <c r="AL21" s="2">
        <f t="shared" si="2"/>
        <v>73792.131000000008</v>
      </c>
      <c r="AM21" s="2">
        <f t="shared" si="2"/>
        <v>80166.900000000009</v>
      </c>
      <c r="AN21" s="2">
        <f t="shared" si="5"/>
        <v>98021.000000000015</v>
      </c>
      <c r="AO21" s="5">
        <f t="shared" si="3"/>
        <v>81726.600000000006</v>
      </c>
      <c r="AP21" s="2">
        <f t="shared" si="3"/>
        <v>104513.30000000002</v>
      </c>
      <c r="AQ21" s="2">
        <f t="shared" si="3"/>
        <v>105022.50000000001</v>
      </c>
      <c r="AR21" s="2">
        <f t="shared" ref="AR21:BG43" si="12">(($A21-$A$8)*$BM$6+1)*AR$8</f>
        <v>116224.90000000001</v>
      </c>
      <c r="AS21" s="2">
        <f t="shared" si="12"/>
        <v>117620.10800000001</v>
      </c>
      <c r="AT21" s="2">
        <f t="shared" si="12"/>
        <v>112533.20000000001</v>
      </c>
      <c r="AU21" s="2">
        <f t="shared" si="12"/>
        <v>149959.40000000002</v>
      </c>
      <c r="AV21" s="2">
        <f t="shared" si="12"/>
        <v>144740.1</v>
      </c>
      <c r="AW21" s="2">
        <f t="shared" si="12"/>
        <v>139520.80000000002</v>
      </c>
      <c r="AX21" s="2">
        <f t="shared" si="12"/>
        <v>146719.61500000002</v>
      </c>
      <c r="AY21" s="2">
        <f t="shared" si="12"/>
        <v>159379.6</v>
      </c>
      <c r="AZ21" s="2">
        <f t="shared" si="12"/>
        <v>167144.90000000002</v>
      </c>
      <c r="BA21" s="2">
        <f t="shared" si="12"/>
        <v>155687.90000000002</v>
      </c>
      <c r="BB21" s="2">
        <f t="shared" si="12"/>
        <v>159761.50000000003</v>
      </c>
      <c r="BC21" s="2">
        <f t="shared" si="12"/>
        <v>163127.31200000001</v>
      </c>
      <c r="BD21" s="2">
        <f t="shared" si="12"/>
        <v>167272.20000000001</v>
      </c>
      <c r="BE21" s="2">
        <f t="shared" si="12"/>
        <v>131246.30000000002</v>
      </c>
      <c r="BF21" s="2">
        <f t="shared" si="12"/>
        <v>145503.90000000002</v>
      </c>
      <c r="BG21" s="2">
        <f t="shared" si="12"/>
        <v>158926.41200000001</v>
      </c>
      <c r="BH21" s="2">
        <f t="shared" ref="BE21:BI58" si="13">(($A21-$A$8)*$BM$6+1)*BH$8</f>
        <v>157979.30000000002</v>
      </c>
      <c r="BI21" s="2">
        <f t="shared" si="13"/>
        <v>164488.149</v>
      </c>
      <c r="BJ21" s="19"/>
      <c r="BN21" s="129"/>
      <c r="BO21" s="91" t="s">
        <v>92</v>
      </c>
      <c r="BP21" s="95">
        <f>(VLOOKUP(BP$16,$BQ$3:$BV$7,6)*2*BP$15*BP$13)/(BP$11*BP$12)</f>
        <v>81002.359193711498</v>
      </c>
      <c r="BQ21" s="95">
        <f t="shared" ref="BQ21:BY21" si="14">(VLOOKUP(BQ$16,$BQ$3:$BV$7,6)*2*BQ$15*BQ$13)/(BQ$11*BQ$12)</f>
        <v>66709.904567775404</v>
      </c>
      <c r="BR21" s="95">
        <f t="shared" si="14"/>
        <v>70368.334249587686</v>
      </c>
      <c r="BS21" s="95">
        <f t="shared" si="14"/>
        <v>56227.790022940935</v>
      </c>
      <c r="BT21" s="95">
        <f t="shared" si="14"/>
        <v>77180.386105600977</v>
      </c>
      <c r="BU21" s="95">
        <f t="shared" si="14"/>
        <v>89411.801847556024</v>
      </c>
      <c r="BV21" s="95">
        <f t="shared" si="14"/>
        <v>98992.30570411752</v>
      </c>
      <c r="BW21" s="95">
        <f t="shared" si="14"/>
        <v>92574.016708503361</v>
      </c>
      <c r="BX21" s="95">
        <f t="shared" si="14"/>
        <v>95145.517172628446</v>
      </c>
      <c r="BY21" s="95">
        <f t="shared" si="14"/>
        <v>98962.699619771869</v>
      </c>
      <c r="BZ21" s="131"/>
    </row>
    <row r="22" spans="1:78" ht="14.45" customHeight="1" x14ac:dyDescent="0.25">
      <c r="A22" s="1">
        <f t="shared" si="4"/>
        <v>2036</v>
      </c>
      <c r="B22" s="2">
        <f t="shared" si="0"/>
        <v>82813.788</v>
      </c>
      <c r="C22" s="2">
        <f t="shared" si="0"/>
        <v>82813.788</v>
      </c>
      <c r="D22" s="2">
        <f t="shared" si="0"/>
        <v>48380.399999999994</v>
      </c>
      <c r="E22" s="2">
        <f t="shared" si="0"/>
        <v>47258.999999999993</v>
      </c>
      <c r="F22" s="2">
        <f t="shared" si="0"/>
        <v>45977.399999999994</v>
      </c>
      <c r="G22" s="2">
        <f t="shared" si="0"/>
        <v>51744.6</v>
      </c>
      <c r="H22" s="2">
        <f t="shared" si="0"/>
        <v>52225.2</v>
      </c>
      <c r="I22" s="2">
        <f t="shared" si="0"/>
        <v>52705.799999999996</v>
      </c>
      <c r="J22" s="2">
        <f t="shared" si="0"/>
        <v>51263.999999999993</v>
      </c>
      <c r="K22" s="2">
        <f t="shared" si="0"/>
        <v>59434.2</v>
      </c>
      <c r="L22" s="2">
        <f t="shared" si="0"/>
        <v>50302.799999999996</v>
      </c>
      <c r="M22" s="2">
        <f t="shared" si="0"/>
        <v>56230.2</v>
      </c>
      <c r="N22" s="2">
        <f t="shared" si="0"/>
        <v>52865.999999999993</v>
      </c>
      <c r="O22" s="2">
        <f t="shared" ref="O22:Z43" si="15">(($A22-$A$8)*$BM$4+1)*O$8</f>
        <v>41796.200000000004</v>
      </c>
      <c r="P22" s="2">
        <f t="shared" si="15"/>
        <v>40890.400000000001</v>
      </c>
      <c r="Q22" s="2">
        <f t="shared" si="15"/>
        <v>49430.8</v>
      </c>
      <c r="R22" s="2">
        <f t="shared" si="15"/>
        <v>39855.200000000004</v>
      </c>
      <c r="S22" s="2">
        <f t="shared" si="15"/>
        <v>39415.24</v>
      </c>
      <c r="T22" s="5">
        <f t="shared" si="15"/>
        <v>41408</v>
      </c>
      <c r="U22" s="6">
        <f t="shared" si="15"/>
        <v>42831.4</v>
      </c>
      <c r="V22" s="5">
        <f t="shared" si="15"/>
        <v>42055</v>
      </c>
      <c r="W22" s="2">
        <f t="shared" si="15"/>
        <v>39725.800000000003</v>
      </c>
      <c r="X22" s="2">
        <f t="shared" si="15"/>
        <v>41537.4</v>
      </c>
      <c r="Y22" s="2">
        <f t="shared" si="15"/>
        <v>43996</v>
      </c>
      <c r="Z22" s="2">
        <f t="shared" si="15"/>
        <v>43866.6</v>
      </c>
      <c r="AA22" s="2">
        <f t="shared" si="11"/>
        <v>42443.200000000004</v>
      </c>
      <c r="AB22" s="2">
        <f t="shared" si="11"/>
        <v>43737.200000000004</v>
      </c>
      <c r="AC22" s="2">
        <f t="shared" si="11"/>
        <v>42443.200000000004</v>
      </c>
      <c r="AD22" s="2">
        <f t="shared" si="11"/>
        <v>49819</v>
      </c>
      <c r="AE22" s="2">
        <f t="shared" si="11"/>
        <v>53830.400000000001</v>
      </c>
      <c r="AF22" s="2">
        <f t="shared" si="11"/>
        <v>39984.6</v>
      </c>
      <c r="AG22" s="2">
        <f t="shared" si="11"/>
        <v>44014.116000000002</v>
      </c>
      <c r="AH22" s="2">
        <f t="shared" si="11"/>
        <v>53830.400000000001</v>
      </c>
      <c r="AI22" s="2">
        <f t="shared" si="2"/>
        <v>84503.599999999991</v>
      </c>
      <c r="AJ22" s="2">
        <f t="shared" si="2"/>
        <v>79386.599999999991</v>
      </c>
      <c r="AK22" s="2">
        <f t="shared" si="2"/>
        <v>80263.8</v>
      </c>
      <c r="AL22" s="2">
        <f t="shared" si="2"/>
        <v>75496.217999999993</v>
      </c>
      <c r="AM22" s="2">
        <f t="shared" si="2"/>
        <v>82018.2</v>
      </c>
      <c r="AN22" s="2">
        <f t="shared" si="5"/>
        <v>99638</v>
      </c>
      <c r="AO22" s="5">
        <f t="shared" ref="AO22:AX58" si="16">(($A22-$A$8)*$BM$6+1)*AO$8</f>
        <v>83074.8</v>
      </c>
      <c r="AP22" s="2">
        <f t="shared" si="16"/>
        <v>106237.40000000001</v>
      </c>
      <c r="AQ22" s="2">
        <f t="shared" si="16"/>
        <v>106755</v>
      </c>
      <c r="AR22" s="2">
        <f t="shared" si="16"/>
        <v>118142.2</v>
      </c>
      <c r="AS22" s="2">
        <f t="shared" si="16"/>
        <v>119560.424</v>
      </c>
      <c r="AT22" s="2">
        <f t="shared" si="12"/>
        <v>114389.6</v>
      </c>
      <c r="AU22" s="2">
        <f t="shared" si="12"/>
        <v>152433.20000000001</v>
      </c>
      <c r="AV22" s="2">
        <f t="shared" si="12"/>
        <v>147127.80000000002</v>
      </c>
      <c r="AW22" s="2">
        <f t="shared" si="12"/>
        <v>141822.39999999999</v>
      </c>
      <c r="AX22" s="2">
        <f t="shared" si="12"/>
        <v>149139.97</v>
      </c>
      <c r="AY22" s="2">
        <f t="shared" si="12"/>
        <v>162008.80000000002</v>
      </c>
      <c r="AZ22" s="2">
        <f t="shared" si="12"/>
        <v>169902.2</v>
      </c>
      <c r="BA22" s="2">
        <f t="shared" si="12"/>
        <v>158256.20000000001</v>
      </c>
      <c r="BB22" s="2">
        <f t="shared" si="12"/>
        <v>162397</v>
      </c>
      <c r="BC22" s="2">
        <f t="shared" si="12"/>
        <v>165818.33600000001</v>
      </c>
      <c r="BD22" s="2">
        <f t="shared" si="12"/>
        <v>170031.6</v>
      </c>
      <c r="BE22" s="2">
        <f t="shared" si="13"/>
        <v>133411.4</v>
      </c>
      <c r="BF22" s="2">
        <f t="shared" si="13"/>
        <v>147904.20000000001</v>
      </c>
      <c r="BG22" s="2">
        <f t="shared" si="13"/>
        <v>161548.136</v>
      </c>
      <c r="BH22" s="2">
        <f t="shared" si="13"/>
        <v>160585.4</v>
      </c>
      <c r="BI22" s="2">
        <f t="shared" si="13"/>
        <v>167201.622</v>
      </c>
      <c r="BJ22" s="19"/>
      <c r="BN22" s="133" t="s">
        <v>123</v>
      </c>
      <c r="BO22" s="94" t="s">
        <v>121</v>
      </c>
      <c r="BP22" s="90">
        <f>(VLOOKUP(BP$16,$BQ$3:$BV$7,2)*3*BP$15*BP$13)/(BP$11*BP$12)</f>
        <v>38982.385361973662</v>
      </c>
      <c r="BQ22" s="90">
        <f t="shared" ref="BQ22:BY22" si="17">(VLOOKUP(BQ$16,$BQ$3:$BV$7,2)*3*BQ$15*BQ$13)/(BQ$11*BQ$12)</f>
        <v>34188.826090984898</v>
      </c>
      <c r="BR22" s="90">
        <f t="shared" si="17"/>
        <v>36063.771302913687</v>
      </c>
      <c r="BS22" s="90">
        <f t="shared" si="17"/>
        <v>28816.742386757232</v>
      </c>
      <c r="BT22" s="90">
        <f t="shared" si="17"/>
        <v>39554.947879120504</v>
      </c>
      <c r="BU22" s="90">
        <f t="shared" si="17"/>
        <v>40520.667645807305</v>
      </c>
      <c r="BV22" s="90">
        <f t="shared" si="17"/>
        <v>47640.047120106559</v>
      </c>
      <c r="BW22" s="90">
        <f t="shared" si="17"/>
        <v>41953.756508321734</v>
      </c>
      <c r="BX22" s="90">
        <f t="shared" si="17"/>
        <v>43119.138633552895</v>
      </c>
      <c r="BY22" s="90">
        <f t="shared" si="17"/>
        <v>44849.053231939164</v>
      </c>
      <c r="BZ22" s="131"/>
    </row>
    <row r="23" spans="1:78" x14ac:dyDescent="0.25">
      <c r="A23" s="1">
        <f t="shared" si="4"/>
        <v>2037</v>
      </c>
      <c r="B23" s="2">
        <f t="shared" si="0"/>
        <v>85036.63</v>
      </c>
      <c r="C23" s="2">
        <f t="shared" si="0"/>
        <v>85036.63</v>
      </c>
      <c r="D23" s="2">
        <f t="shared" si="0"/>
        <v>49679</v>
      </c>
      <c r="E23" s="2">
        <f t="shared" si="0"/>
        <v>48527.5</v>
      </c>
      <c r="F23" s="2">
        <f t="shared" si="0"/>
        <v>47211.5</v>
      </c>
      <c r="G23" s="2">
        <f t="shared" si="0"/>
        <v>53133.5</v>
      </c>
      <c r="H23" s="2">
        <f t="shared" si="0"/>
        <v>53627</v>
      </c>
      <c r="I23" s="2">
        <f t="shared" si="0"/>
        <v>54120.5</v>
      </c>
      <c r="J23" s="2">
        <f t="shared" si="0"/>
        <v>52640</v>
      </c>
      <c r="K23" s="2">
        <f t="shared" si="0"/>
        <v>61029.5</v>
      </c>
      <c r="L23" s="2">
        <f t="shared" si="0"/>
        <v>51653</v>
      </c>
      <c r="M23" s="2">
        <f t="shared" si="0"/>
        <v>57739.5</v>
      </c>
      <c r="N23" s="2">
        <f t="shared" si="0"/>
        <v>54285</v>
      </c>
      <c r="O23" s="2">
        <f t="shared" si="15"/>
        <v>42474.5</v>
      </c>
      <c r="P23" s="2">
        <f t="shared" si="15"/>
        <v>41554</v>
      </c>
      <c r="Q23" s="2">
        <f t="shared" si="15"/>
        <v>50233</v>
      </c>
      <c r="R23" s="2">
        <f t="shared" si="15"/>
        <v>40502</v>
      </c>
      <c r="S23" s="2">
        <f t="shared" si="15"/>
        <v>40054.9</v>
      </c>
      <c r="T23" s="5">
        <f t="shared" si="15"/>
        <v>42080</v>
      </c>
      <c r="U23" s="6">
        <f t="shared" si="15"/>
        <v>43526.5</v>
      </c>
      <c r="V23" s="5">
        <f t="shared" si="15"/>
        <v>42737.5</v>
      </c>
      <c r="W23" s="2">
        <f t="shared" si="15"/>
        <v>40370.5</v>
      </c>
      <c r="X23" s="2">
        <f t="shared" si="15"/>
        <v>42211.5</v>
      </c>
      <c r="Y23" s="2">
        <f t="shared" si="15"/>
        <v>44710</v>
      </c>
      <c r="Z23" s="2">
        <f t="shared" si="15"/>
        <v>44578.5</v>
      </c>
      <c r="AA23" s="2">
        <f t="shared" si="11"/>
        <v>43132</v>
      </c>
      <c r="AB23" s="2">
        <f t="shared" si="11"/>
        <v>44447</v>
      </c>
      <c r="AC23" s="2">
        <f t="shared" si="11"/>
        <v>43132</v>
      </c>
      <c r="AD23" s="2">
        <f t="shared" si="11"/>
        <v>50627.5</v>
      </c>
      <c r="AE23" s="2">
        <f t="shared" si="11"/>
        <v>54704</v>
      </c>
      <c r="AF23" s="2">
        <f t="shared" si="11"/>
        <v>40633.5</v>
      </c>
      <c r="AG23" s="2">
        <f t="shared" si="11"/>
        <v>44728.409999999996</v>
      </c>
      <c r="AH23" s="2">
        <f t="shared" si="11"/>
        <v>54704</v>
      </c>
      <c r="AI23" s="2">
        <f t="shared" si="2"/>
        <v>86411</v>
      </c>
      <c r="AJ23" s="2">
        <f t="shared" si="2"/>
        <v>81178.5</v>
      </c>
      <c r="AK23" s="2">
        <f t="shared" si="2"/>
        <v>82075.5</v>
      </c>
      <c r="AL23" s="2">
        <f t="shared" si="2"/>
        <v>77200.305000000008</v>
      </c>
      <c r="AM23" s="2">
        <f t="shared" si="2"/>
        <v>83869.5</v>
      </c>
      <c r="AN23" s="2">
        <f t="shared" si="5"/>
        <v>101255</v>
      </c>
      <c r="AO23" s="5">
        <f t="shared" si="16"/>
        <v>84423</v>
      </c>
      <c r="AP23" s="2">
        <f t="shared" si="16"/>
        <v>107961.5</v>
      </c>
      <c r="AQ23" s="2">
        <f t="shared" si="16"/>
        <v>108487.5</v>
      </c>
      <c r="AR23" s="2">
        <f t="shared" si="16"/>
        <v>120059.5</v>
      </c>
      <c r="AS23" s="2">
        <f t="shared" si="16"/>
        <v>121500.73999999999</v>
      </c>
      <c r="AT23" s="2">
        <f t="shared" si="12"/>
        <v>116246</v>
      </c>
      <c r="AU23" s="2">
        <f t="shared" si="12"/>
        <v>154907</v>
      </c>
      <c r="AV23" s="2">
        <f t="shared" si="12"/>
        <v>149515.5</v>
      </c>
      <c r="AW23" s="2">
        <f t="shared" si="12"/>
        <v>144124</v>
      </c>
      <c r="AX23" s="2">
        <f t="shared" si="12"/>
        <v>151560.32499999998</v>
      </c>
      <c r="AY23" s="2">
        <f t="shared" si="12"/>
        <v>164638</v>
      </c>
      <c r="AZ23" s="2">
        <f t="shared" si="12"/>
        <v>172659.5</v>
      </c>
      <c r="BA23" s="2">
        <f t="shared" si="12"/>
        <v>160824.5</v>
      </c>
      <c r="BB23" s="2">
        <f t="shared" si="12"/>
        <v>165032.5</v>
      </c>
      <c r="BC23" s="2">
        <f t="shared" si="12"/>
        <v>168509.36</v>
      </c>
      <c r="BD23" s="2">
        <f t="shared" si="12"/>
        <v>172791</v>
      </c>
      <c r="BE23" s="2">
        <f t="shared" si="13"/>
        <v>135576.5</v>
      </c>
      <c r="BF23" s="2">
        <f t="shared" si="13"/>
        <v>150304.5</v>
      </c>
      <c r="BG23" s="2">
        <f t="shared" si="13"/>
        <v>164169.85999999999</v>
      </c>
      <c r="BH23" s="2">
        <f t="shared" si="13"/>
        <v>163191.5</v>
      </c>
      <c r="BI23" s="2">
        <f t="shared" si="13"/>
        <v>169915.095</v>
      </c>
      <c r="BJ23" s="19"/>
      <c r="BN23" s="133"/>
      <c r="BO23" s="94" t="s">
        <v>24</v>
      </c>
      <c r="BP23" s="90">
        <f>(VLOOKUP(BP$16,$BQ$3:$BV$7,3)*3*BP$15*BP$13)/(BP$11*BP$12)</f>
        <v>63283.093120087113</v>
      </c>
      <c r="BQ23" s="90">
        <f t="shared" ref="BQ23:BY23" si="18">(VLOOKUP(BQ$16,$BQ$3:$BV$7,3)*3*BQ$15*BQ$13)/(BQ$11*BQ$12)</f>
        <v>54618.734364866112</v>
      </c>
      <c r="BR23" s="90">
        <f t="shared" si="18"/>
        <v>57614.073666849916</v>
      </c>
      <c r="BS23" s="90">
        <f t="shared" si="18"/>
        <v>46036.503081282899</v>
      </c>
      <c r="BT23" s="90">
        <f t="shared" si="18"/>
        <v>63191.441123960809</v>
      </c>
      <c r="BU23" s="90">
        <f t="shared" si="18"/>
        <v>66773.494571259915</v>
      </c>
      <c r="BV23" s="90">
        <f t="shared" si="18"/>
        <v>77337.73883134182</v>
      </c>
      <c r="BW23" s="90">
        <f t="shared" si="18"/>
        <v>69135.063541882293</v>
      </c>
      <c r="BX23" s="90">
        <f t="shared" si="18"/>
        <v>71055.481973601243</v>
      </c>
      <c r="BY23" s="90">
        <f t="shared" si="18"/>
        <v>73906.186311787067</v>
      </c>
      <c r="BZ23" s="131"/>
    </row>
    <row r="24" spans="1:78" x14ac:dyDescent="0.25">
      <c r="A24" s="1">
        <f t="shared" si="4"/>
        <v>2038</v>
      </c>
      <c r="B24" s="2">
        <f t="shared" si="0"/>
        <v>87259.471999999994</v>
      </c>
      <c r="C24" s="2">
        <f t="shared" si="0"/>
        <v>87259.471999999994</v>
      </c>
      <c r="D24" s="2">
        <f t="shared" si="0"/>
        <v>50977.599999999999</v>
      </c>
      <c r="E24" s="2">
        <f t="shared" si="0"/>
        <v>49796</v>
      </c>
      <c r="F24" s="2">
        <f t="shared" si="0"/>
        <v>48445.599999999999</v>
      </c>
      <c r="G24" s="2">
        <f t="shared" si="0"/>
        <v>54522.400000000001</v>
      </c>
      <c r="H24" s="2">
        <f t="shared" si="0"/>
        <v>55028.799999999996</v>
      </c>
      <c r="I24" s="2">
        <f t="shared" si="0"/>
        <v>55535.199999999997</v>
      </c>
      <c r="J24" s="2">
        <f t="shared" si="0"/>
        <v>54016</v>
      </c>
      <c r="K24" s="2">
        <f t="shared" si="0"/>
        <v>62624.799999999996</v>
      </c>
      <c r="L24" s="2">
        <f t="shared" si="0"/>
        <v>53003.199999999997</v>
      </c>
      <c r="M24" s="2">
        <f t="shared" si="0"/>
        <v>59248.799999999996</v>
      </c>
      <c r="N24" s="2">
        <f t="shared" si="0"/>
        <v>55704</v>
      </c>
      <c r="O24" s="2">
        <f t="shared" si="15"/>
        <v>43152.800000000003</v>
      </c>
      <c r="P24" s="2">
        <f t="shared" si="15"/>
        <v>42217.600000000006</v>
      </c>
      <c r="Q24" s="2">
        <f t="shared" si="15"/>
        <v>51035.200000000004</v>
      </c>
      <c r="R24" s="2">
        <f t="shared" si="15"/>
        <v>41148.800000000003</v>
      </c>
      <c r="S24" s="2">
        <f t="shared" si="15"/>
        <v>40694.560000000005</v>
      </c>
      <c r="T24" s="5">
        <f t="shared" si="15"/>
        <v>42752</v>
      </c>
      <c r="U24" s="6">
        <f t="shared" si="15"/>
        <v>44221.600000000006</v>
      </c>
      <c r="V24" s="5">
        <f t="shared" si="15"/>
        <v>43420</v>
      </c>
      <c r="W24" s="2">
        <f t="shared" si="15"/>
        <v>41015.200000000004</v>
      </c>
      <c r="X24" s="2">
        <f t="shared" si="15"/>
        <v>42885.600000000006</v>
      </c>
      <c r="Y24" s="2">
        <f t="shared" si="15"/>
        <v>45424</v>
      </c>
      <c r="Z24" s="2">
        <f t="shared" si="15"/>
        <v>45290.400000000001</v>
      </c>
      <c r="AA24" s="2">
        <f t="shared" si="11"/>
        <v>43820.800000000003</v>
      </c>
      <c r="AB24" s="2">
        <f t="shared" si="11"/>
        <v>45156.800000000003</v>
      </c>
      <c r="AC24" s="2">
        <f t="shared" si="11"/>
        <v>43820.800000000003</v>
      </c>
      <c r="AD24" s="2">
        <f t="shared" si="11"/>
        <v>51436</v>
      </c>
      <c r="AE24" s="2">
        <f t="shared" si="11"/>
        <v>55577.600000000006</v>
      </c>
      <c r="AF24" s="2">
        <f t="shared" si="11"/>
        <v>41282.400000000001</v>
      </c>
      <c r="AG24" s="2">
        <f t="shared" si="11"/>
        <v>45442.704000000005</v>
      </c>
      <c r="AH24" s="2">
        <f t="shared" si="11"/>
        <v>55577.600000000006</v>
      </c>
      <c r="AI24" s="2">
        <f t="shared" si="2"/>
        <v>88318.399999999994</v>
      </c>
      <c r="AJ24" s="2">
        <f t="shared" si="2"/>
        <v>82970.399999999994</v>
      </c>
      <c r="AK24" s="2">
        <f t="shared" si="2"/>
        <v>83887.2</v>
      </c>
      <c r="AL24" s="2">
        <f t="shared" si="2"/>
        <v>78904.392000000007</v>
      </c>
      <c r="AM24" s="2">
        <f t="shared" si="2"/>
        <v>85720.8</v>
      </c>
      <c r="AN24" s="2">
        <f t="shared" si="5"/>
        <v>102872</v>
      </c>
      <c r="AO24" s="5">
        <f t="shared" si="16"/>
        <v>85771.200000000012</v>
      </c>
      <c r="AP24" s="2">
        <f t="shared" si="16"/>
        <v>109685.6</v>
      </c>
      <c r="AQ24" s="2">
        <f t="shared" si="16"/>
        <v>110220</v>
      </c>
      <c r="AR24" s="2">
        <f t="shared" si="16"/>
        <v>121976.8</v>
      </c>
      <c r="AS24" s="2">
        <f t="shared" si="16"/>
        <v>123441.05600000001</v>
      </c>
      <c r="AT24" s="2">
        <f t="shared" si="12"/>
        <v>118102.40000000001</v>
      </c>
      <c r="AU24" s="2">
        <f t="shared" si="12"/>
        <v>157380.80000000002</v>
      </c>
      <c r="AV24" s="2">
        <f t="shared" si="12"/>
        <v>151903.20000000001</v>
      </c>
      <c r="AW24" s="2">
        <f t="shared" si="12"/>
        <v>146425.60000000001</v>
      </c>
      <c r="AX24" s="2">
        <f t="shared" si="12"/>
        <v>153980.68000000002</v>
      </c>
      <c r="AY24" s="2">
        <f t="shared" si="12"/>
        <v>167267.20000000001</v>
      </c>
      <c r="AZ24" s="2">
        <f t="shared" si="12"/>
        <v>175416.80000000002</v>
      </c>
      <c r="BA24" s="2">
        <f t="shared" si="12"/>
        <v>163392.80000000002</v>
      </c>
      <c r="BB24" s="2">
        <f t="shared" si="12"/>
        <v>167668</v>
      </c>
      <c r="BC24" s="2">
        <f t="shared" si="12"/>
        <v>171200.38400000002</v>
      </c>
      <c r="BD24" s="2">
        <f t="shared" si="12"/>
        <v>175550.40000000002</v>
      </c>
      <c r="BE24" s="2">
        <f t="shared" si="13"/>
        <v>137741.6</v>
      </c>
      <c r="BF24" s="2">
        <f t="shared" si="13"/>
        <v>152704.80000000002</v>
      </c>
      <c r="BG24" s="2">
        <f t="shared" si="13"/>
        <v>166791.584</v>
      </c>
      <c r="BH24" s="2">
        <f t="shared" si="13"/>
        <v>165797.6</v>
      </c>
      <c r="BI24" s="2">
        <f t="shared" si="13"/>
        <v>172628.568</v>
      </c>
      <c r="BJ24" s="19"/>
      <c r="BN24" s="133"/>
      <c r="BO24" s="94" t="s">
        <v>84</v>
      </c>
      <c r="BP24" s="90">
        <f>(VLOOKUP(BP$16,$BQ$3:$BV$7,4)*3*BP$15*BP$13)/(BP$11*BP$12)</f>
        <v>85558.741898357766</v>
      </c>
      <c r="BQ24" s="90">
        <f t="shared" ref="BQ24:BY24" si="19">(VLOOKUP(BQ$16,$BQ$3:$BV$7,4)*3*BQ$15*BQ$13)/(BQ$11*BQ$12)</f>
        <v>72963.958121004354</v>
      </c>
      <c r="BR24" s="90">
        <f t="shared" si="19"/>
        <v>76965.365585486521</v>
      </c>
      <c r="BS24" s="90">
        <f t="shared" si="19"/>
        <v>61499.145337591654</v>
      </c>
      <c r="BT24" s="90">
        <f t="shared" si="19"/>
        <v>84416.047303001076</v>
      </c>
      <c r="BU24" s="90">
        <f t="shared" si="19"/>
        <v>93026.321496712553</v>
      </c>
      <c r="BV24" s="90">
        <f t="shared" si="19"/>
        <v>104560.62289997413</v>
      </c>
      <c r="BW24" s="90">
        <f t="shared" si="19"/>
        <v>96316.370575442852</v>
      </c>
      <c r="BX24" s="90">
        <f t="shared" si="19"/>
        <v>98991.825313649591</v>
      </c>
      <c r="BY24" s="90">
        <f t="shared" si="19"/>
        <v>102963.31939163498</v>
      </c>
      <c r="BZ24" s="131"/>
    </row>
    <row r="25" spans="1:78" x14ac:dyDescent="0.25">
      <c r="A25" s="1">
        <f t="shared" si="4"/>
        <v>2039</v>
      </c>
      <c r="B25" s="2">
        <f t="shared" ref="B25:N40" si="20">(($A25-$A$8)*$BM$3+1)*B$8</f>
        <v>89482.313999999998</v>
      </c>
      <c r="C25" s="2">
        <f t="shared" si="20"/>
        <v>89482.313999999998</v>
      </c>
      <c r="D25" s="2">
        <f t="shared" si="20"/>
        <v>52276.2</v>
      </c>
      <c r="E25" s="2">
        <f t="shared" si="20"/>
        <v>51064.499999999993</v>
      </c>
      <c r="F25" s="2">
        <f t="shared" si="20"/>
        <v>49679.7</v>
      </c>
      <c r="G25" s="2">
        <f t="shared" si="20"/>
        <v>55911.299999999996</v>
      </c>
      <c r="H25" s="2">
        <f t="shared" si="20"/>
        <v>56430.6</v>
      </c>
      <c r="I25" s="2">
        <f t="shared" si="20"/>
        <v>56949.899999999994</v>
      </c>
      <c r="J25" s="2">
        <f t="shared" si="20"/>
        <v>55391.999999999993</v>
      </c>
      <c r="K25" s="2">
        <f t="shared" si="20"/>
        <v>64220.1</v>
      </c>
      <c r="L25" s="2">
        <f t="shared" si="20"/>
        <v>54353.399999999994</v>
      </c>
      <c r="M25" s="2">
        <f t="shared" si="20"/>
        <v>60758.1</v>
      </c>
      <c r="N25" s="2">
        <f t="shared" si="20"/>
        <v>57122.999999999993</v>
      </c>
      <c r="O25" s="2">
        <f t="shared" si="15"/>
        <v>43831.1</v>
      </c>
      <c r="P25" s="2">
        <f t="shared" si="15"/>
        <v>42881.2</v>
      </c>
      <c r="Q25" s="2">
        <f t="shared" si="15"/>
        <v>51837.4</v>
      </c>
      <c r="R25" s="2">
        <f t="shared" si="15"/>
        <v>41795.599999999999</v>
      </c>
      <c r="S25" s="2">
        <f t="shared" si="15"/>
        <v>41334.22</v>
      </c>
      <c r="T25" s="5">
        <f t="shared" si="15"/>
        <v>43424</v>
      </c>
      <c r="U25" s="6">
        <f t="shared" si="15"/>
        <v>44916.7</v>
      </c>
      <c r="V25" s="5">
        <f t="shared" si="15"/>
        <v>44102.5</v>
      </c>
      <c r="W25" s="2">
        <f t="shared" si="15"/>
        <v>41659.9</v>
      </c>
      <c r="X25" s="2">
        <f t="shared" si="15"/>
        <v>43559.7</v>
      </c>
      <c r="Y25" s="2">
        <f t="shared" si="15"/>
        <v>46138</v>
      </c>
      <c r="Z25" s="2">
        <f t="shared" si="15"/>
        <v>46002.3</v>
      </c>
      <c r="AA25" s="2">
        <f t="shared" si="11"/>
        <v>44509.599999999999</v>
      </c>
      <c r="AB25" s="2">
        <f t="shared" si="11"/>
        <v>45866.6</v>
      </c>
      <c r="AC25" s="2">
        <f t="shared" si="11"/>
        <v>44509.599999999999</v>
      </c>
      <c r="AD25" s="2">
        <f t="shared" si="11"/>
        <v>52244.5</v>
      </c>
      <c r="AE25" s="2">
        <f t="shared" si="11"/>
        <v>56451.199999999997</v>
      </c>
      <c r="AF25" s="2">
        <f t="shared" si="11"/>
        <v>41931.300000000003</v>
      </c>
      <c r="AG25" s="2">
        <f t="shared" si="11"/>
        <v>46156.998</v>
      </c>
      <c r="AH25" s="2">
        <f t="shared" si="11"/>
        <v>56451.199999999997</v>
      </c>
      <c r="AI25" s="2">
        <f t="shared" ref="AI25:AM58" si="21">(($A25-$A$8)*$BM$5+1)*AI$8</f>
        <v>90225.8</v>
      </c>
      <c r="AJ25" s="2">
        <f t="shared" si="21"/>
        <v>84762.3</v>
      </c>
      <c r="AK25" s="2">
        <f t="shared" si="21"/>
        <v>85698.9</v>
      </c>
      <c r="AL25" s="2">
        <f t="shared" si="21"/>
        <v>80608.478999999992</v>
      </c>
      <c r="AM25" s="2">
        <f t="shared" si="21"/>
        <v>87572.099999999991</v>
      </c>
      <c r="AN25" s="2">
        <f t="shared" si="5"/>
        <v>104489</v>
      </c>
      <c r="AO25" s="5">
        <f t="shared" si="16"/>
        <v>87119.4</v>
      </c>
      <c r="AP25" s="2">
        <f t="shared" si="16"/>
        <v>111409.7</v>
      </c>
      <c r="AQ25" s="2">
        <f t="shared" si="16"/>
        <v>111952.5</v>
      </c>
      <c r="AR25" s="2">
        <f t="shared" si="16"/>
        <v>123894.09999999999</v>
      </c>
      <c r="AS25" s="2">
        <f t="shared" si="16"/>
        <v>125381.372</v>
      </c>
      <c r="AT25" s="2">
        <f t="shared" si="12"/>
        <v>119958.8</v>
      </c>
      <c r="AU25" s="2">
        <f t="shared" si="12"/>
        <v>159854.6</v>
      </c>
      <c r="AV25" s="2">
        <f t="shared" si="12"/>
        <v>154290.9</v>
      </c>
      <c r="AW25" s="2">
        <f t="shared" si="12"/>
        <v>148727.20000000001</v>
      </c>
      <c r="AX25" s="2">
        <f t="shared" si="12"/>
        <v>156401.035</v>
      </c>
      <c r="AY25" s="2">
        <f t="shared" si="12"/>
        <v>169896.4</v>
      </c>
      <c r="AZ25" s="2">
        <f t="shared" si="12"/>
        <v>178174.1</v>
      </c>
      <c r="BA25" s="2">
        <f t="shared" si="12"/>
        <v>165961.1</v>
      </c>
      <c r="BB25" s="2">
        <f t="shared" si="12"/>
        <v>170303.5</v>
      </c>
      <c r="BC25" s="2">
        <f t="shared" si="12"/>
        <v>173891.408</v>
      </c>
      <c r="BD25" s="2">
        <f t="shared" si="12"/>
        <v>178309.8</v>
      </c>
      <c r="BE25" s="2">
        <f t="shared" si="13"/>
        <v>139906.70000000001</v>
      </c>
      <c r="BF25" s="2">
        <f t="shared" si="13"/>
        <v>155105.1</v>
      </c>
      <c r="BG25" s="2">
        <f t="shared" si="13"/>
        <v>169413.30799999999</v>
      </c>
      <c r="BH25" s="2">
        <f t="shared" si="13"/>
        <v>168403.7</v>
      </c>
      <c r="BI25" s="2">
        <f t="shared" si="13"/>
        <v>175342.041</v>
      </c>
      <c r="BJ25" s="19"/>
      <c r="BN25" s="133"/>
      <c r="BO25" s="94" t="s">
        <v>87</v>
      </c>
      <c r="BP25" s="90">
        <f>(VLOOKUP(BP$16,$BQ$3:$BV$7,5)*3*BP$15*BP$13)/(BP$11*BP$12)</f>
        <v>105303.06695182496</v>
      </c>
      <c r="BQ25" s="90">
        <f t="shared" ref="BQ25:BY25" si="22">(VLOOKUP(BQ$16,$BQ$3:$BV$7,5)*3*BQ$15*BQ$13)/(BQ$11*BQ$12)</f>
        <v>87973.686648753821</v>
      </c>
      <c r="BR25" s="90">
        <f t="shared" si="22"/>
        <v>92798.240791643751</v>
      </c>
      <c r="BS25" s="90">
        <f t="shared" si="22"/>
        <v>74150.39809275337</v>
      </c>
      <c r="BT25" s="90">
        <f t="shared" si="22"/>
        <v>101781.63417676129</v>
      </c>
      <c r="BU25" s="90">
        <f t="shared" si="22"/>
        <v>115854.86664928005</v>
      </c>
      <c r="BV25" s="90">
        <f t="shared" si="22"/>
        <v>128689.9974153528</v>
      </c>
      <c r="BW25" s="90">
        <f t="shared" si="22"/>
        <v>119952.28973506074</v>
      </c>
      <c r="BX25" s="90">
        <f t="shared" si="22"/>
        <v>123284.29778325687</v>
      </c>
      <c r="BY25" s="90">
        <f t="shared" si="22"/>
        <v>128230.391634981</v>
      </c>
      <c r="BZ25" s="131"/>
    </row>
    <row r="26" spans="1:78" x14ac:dyDescent="0.25">
      <c r="A26" s="1">
        <f t="shared" si="4"/>
        <v>2040</v>
      </c>
      <c r="B26" s="2">
        <f t="shared" si="20"/>
        <v>91705.156000000003</v>
      </c>
      <c r="C26" s="2">
        <f t="shared" si="20"/>
        <v>91705.156000000003</v>
      </c>
      <c r="D26" s="2">
        <f t="shared" si="20"/>
        <v>53574.8</v>
      </c>
      <c r="E26" s="2">
        <f t="shared" si="20"/>
        <v>52333</v>
      </c>
      <c r="F26" s="2">
        <f t="shared" si="20"/>
        <v>50913.8</v>
      </c>
      <c r="G26" s="2">
        <f t="shared" si="20"/>
        <v>57300.2</v>
      </c>
      <c r="H26" s="2">
        <f t="shared" si="20"/>
        <v>57832.4</v>
      </c>
      <c r="I26" s="2">
        <f t="shared" si="20"/>
        <v>58364.6</v>
      </c>
      <c r="J26" s="2">
        <f t="shared" si="20"/>
        <v>56768</v>
      </c>
      <c r="K26" s="2">
        <f t="shared" si="20"/>
        <v>65815.399999999994</v>
      </c>
      <c r="L26" s="2">
        <f t="shared" si="20"/>
        <v>55703.6</v>
      </c>
      <c r="M26" s="2">
        <f t="shared" si="20"/>
        <v>62267.4</v>
      </c>
      <c r="N26" s="2">
        <f t="shared" si="20"/>
        <v>58542</v>
      </c>
      <c r="O26" s="2">
        <f t="shared" si="15"/>
        <v>44509.4</v>
      </c>
      <c r="P26" s="2">
        <f t="shared" si="15"/>
        <v>43544.800000000003</v>
      </c>
      <c r="Q26" s="2">
        <f t="shared" si="15"/>
        <v>52639.600000000006</v>
      </c>
      <c r="R26" s="2">
        <f t="shared" si="15"/>
        <v>42442.400000000001</v>
      </c>
      <c r="S26" s="2">
        <f t="shared" si="15"/>
        <v>41973.880000000005</v>
      </c>
      <c r="T26" s="5">
        <f t="shared" si="15"/>
        <v>44096</v>
      </c>
      <c r="U26" s="6">
        <f t="shared" si="15"/>
        <v>45611.8</v>
      </c>
      <c r="V26" s="5">
        <f t="shared" si="15"/>
        <v>44785.000000000007</v>
      </c>
      <c r="W26" s="2">
        <f t="shared" si="15"/>
        <v>42304.600000000006</v>
      </c>
      <c r="X26" s="2">
        <f t="shared" si="15"/>
        <v>44233.8</v>
      </c>
      <c r="Y26" s="2">
        <f t="shared" si="15"/>
        <v>46852.000000000007</v>
      </c>
      <c r="Z26" s="2">
        <f t="shared" si="15"/>
        <v>46714.200000000004</v>
      </c>
      <c r="AA26" s="2">
        <f t="shared" si="11"/>
        <v>45198.400000000001</v>
      </c>
      <c r="AB26" s="2">
        <f t="shared" si="11"/>
        <v>46576.4</v>
      </c>
      <c r="AC26" s="2">
        <f t="shared" si="11"/>
        <v>45198.400000000001</v>
      </c>
      <c r="AD26" s="2">
        <f t="shared" si="11"/>
        <v>53053.000000000007</v>
      </c>
      <c r="AE26" s="2">
        <f t="shared" si="11"/>
        <v>57324.800000000003</v>
      </c>
      <c r="AF26" s="2">
        <f t="shared" si="11"/>
        <v>42580.200000000004</v>
      </c>
      <c r="AG26" s="2">
        <f t="shared" si="11"/>
        <v>46871.292000000001</v>
      </c>
      <c r="AH26" s="2">
        <f t="shared" si="11"/>
        <v>57324.800000000003</v>
      </c>
      <c r="AI26" s="2">
        <f t="shared" si="21"/>
        <v>92133.200000000012</v>
      </c>
      <c r="AJ26" s="2">
        <f t="shared" si="21"/>
        <v>86554.200000000012</v>
      </c>
      <c r="AK26" s="2">
        <f t="shared" si="21"/>
        <v>87510.6</v>
      </c>
      <c r="AL26" s="2">
        <f t="shared" si="21"/>
        <v>82312.566000000006</v>
      </c>
      <c r="AM26" s="2">
        <f t="shared" si="21"/>
        <v>89423.400000000009</v>
      </c>
      <c r="AN26" s="2">
        <f t="shared" si="5"/>
        <v>106106.00000000001</v>
      </c>
      <c r="AO26" s="5">
        <f t="shared" si="16"/>
        <v>88467.6</v>
      </c>
      <c r="AP26" s="2">
        <f t="shared" si="16"/>
        <v>113133.8</v>
      </c>
      <c r="AQ26" s="2">
        <f t="shared" si="16"/>
        <v>113685.00000000001</v>
      </c>
      <c r="AR26" s="2">
        <f t="shared" si="16"/>
        <v>125811.40000000001</v>
      </c>
      <c r="AS26" s="2">
        <f t="shared" si="16"/>
        <v>127321.68800000001</v>
      </c>
      <c r="AT26" s="2">
        <f t="shared" si="12"/>
        <v>121815.20000000001</v>
      </c>
      <c r="AU26" s="2">
        <f t="shared" si="12"/>
        <v>162328.40000000002</v>
      </c>
      <c r="AV26" s="2">
        <f t="shared" si="12"/>
        <v>156678.6</v>
      </c>
      <c r="AW26" s="2">
        <f t="shared" si="12"/>
        <v>151028.80000000002</v>
      </c>
      <c r="AX26" s="2">
        <f t="shared" si="12"/>
        <v>158821.39000000001</v>
      </c>
      <c r="AY26" s="2">
        <f t="shared" si="12"/>
        <v>172525.6</v>
      </c>
      <c r="AZ26" s="2">
        <f t="shared" si="12"/>
        <v>180931.40000000002</v>
      </c>
      <c r="BA26" s="2">
        <f t="shared" si="12"/>
        <v>168529.40000000002</v>
      </c>
      <c r="BB26" s="2">
        <f t="shared" si="12"/>
        <v>172939</v>
      </c>
      <c r="BC26" s="2">
        <f t="shared" si="12"/>
        <v>176582.432</v>
      </c>
      <c r="BD26" s="2">
        <f t="shared" si="12"/>
        <v>181069.2</v>
      </c>
      <c r="BE26" s="2">
        <f t="shared" si="13"/>
        <v>142071.80000000002</v>
      </c>
      <c r="BF26" s="2">
        <f t="shared" si="13"/>
        <v>157505.40000000002</v>
      </c>
      <c r="BG26" s="2">
        <f t="shared" si="13"/>
        <v>172035.03200000001</v>
      </c>
      <c r="BH26" s="2">
        <f t="shared" si="13"/>
        <v>171009.80000000002</v>
      </c>
      <c r="BI26" s="2">
        <f t="shared" si="13"/>
        <v>178055.51400000002</v>
      </c>
      <c r="BJ26" s="19"/>
      <c r="BN26" s="133"/>
      <c r="BO26" s="94" t="s">
        <v>92</v>
      </c>
      <c r="BP26" s="90">
        <f>(VLOOKUP(BP$16,$BQ$3:$BV$7,6)*3*BP$15*BP$13)/(BP$11*BP$12)</f>
        <v>121503.53879056725</v>
      </c>
      <c r="BQ26" s="90">
        <f t="shared" ref="BQ26:BY26" si="23">(VLOOKUP(BQ$16,$BQ$3:$BV$7,6)*3*BQ$15*BQ$13)/(BQ$11*BQ$12)</f>
        <v>100064.85685166311</v>
      </c>
      <c r="BR26" s="90">
        <f t="shared" si="23"/>
        <v>105552.50137438152</v>
      </c>
      <c r="BS26" s="90">
        <f t="shared" si="23"/>
        <v>84341.685034411421</v>
      </c>
      <c r="BT26" s="90">
        <f t="shared" si="23"/>
        <v>115770.57915840148</v>
      </c>
      <c r="BU26" s="90">
        <f t="shared" si="23"/>
        <v>134117.70277133404</v>
      </c>
      <c r="BV26" s="90">
        <f t="shared" si="23"/>
        <v>148488.45855617631</v>
      </c>
      <c r="BW26" s="90">
        <f t="shared" si="23"/>
        <v>138861.02506275504</v>
      </c>
      <c r="BX26" s="90">
        <f t="shared" si="23"/>
        <v>142718.27575894268</v>
      </c>
      <c r="BY26" s="90">
        <f t="shared" si="23"/>
        <v>148444.04942965778</v>
      </c>
      <c r="BZ26" s="131"/>
    </row>
    <row r="27" spans="1:78" ht="14.45" customHeight="1" x14ac:dyDescent="0.25">
      <c r="A27" s="1">
        <f t="shared" si="4"/>
        <v>2041</v>
      </c>
      <c r="B27" s="2">
        <f t="shared" si="20"/>
        <v>93927.997999999992</v>
      </c>
      <c r="C27" s="2">
        <f t="shared" si="20"/>
        <v>93927.997999999992</v>
      </c>
      <c r="D27" s="2">
        <f t="shared" si="20"/>
        <v>54873.4</v>
      </c>
      <c r="E27" s="2">
        <f t="shared" si="20"/>
        <v>53601.5</v>
      </c>
      <c r="F27" s="2">
        <f t="shared" si="20"/>
        <v>52147.9</v>
      </c>
      <c r="G27" s="2">
        <f t="shared" si="20"/>
        <v>58689.1</v>
      </c>
      <c r="H27" s="2">
        <f t="shared" si="20"/>
        <v>59234.2</v>
      </c>
      <c r="I27" s="2">
        <f t="shared" si="20"/>
        <v>59779.299999999996</v>
      </c>
      <c r="J27" s="2">
        <f t="shared" si="20"/>
        <v>58144</v>
      </c>
      <c r="K27" s="2">
        <f t="shared" si="20"/>
        <v>67410.7</v>
      </c>
      <c r="L27" s="2">
        <f t="shared" si="20"/>
        <v>57053.799999999996</v>
      </c>
      <c r="M27" s="2">
        <f t="shared" si="20"/>
        <v>63776.7</v>
      </c>
      <c r="N27" s="2">
        <f t="shared" si="20"/>
        <v>59961</v>
      </c>
      <c r="O27" s="2">
        <f t="shared" si="15"/>
        <v>45187.7</v>
      </c>
      <c r="P27" s="2">
        <f t="shared" si="15"/>
        <v>44208.4</v>
      </c>
      <c r="Q27" s="2">
        <f t="shared" si="15"/>
        <v>53441.8</v>
      </c>
      <c r="R27" s="2">
        <f t="shared" si="15"/>
        <v>43089.2</v>
      </c>
      <c r="S27" s="2">
        <f t="shared" si="15"/>
        <v>42613.54</v>
      </c>
      <c r="T27" s="5">
        <f t="shared" si="15"/>
        <v>44768</v>
      </c>
      <c r="U27" s="6">
        <f t="shared" si="15"/>
        <v>46306.9</v>
      </c>
      <c r="V27" s="5">
        <f t="shared" si="15"/>
        <v>45467.5</v>
      </c>
      <c r="W27" s="2">
        <f t="shared" si="15"/>
        <v>42949.3</v>
      </c>
      <c r="X27" s="2">
        <f t="shared" si="15"/>
        <v>44907.9</v>
      </c>
      <c r="Y27" s="2">
        <f t="shared" si="15"/>
        <v>47566</v>
      </c>
      <c r="Z27" s="2">
        <f t="shared" si="15"/>
        <v>47426.1</v>
      </c>
      <c r="AA27" s="2">
        <f t="shared" si="11"/>
        <v>45887.199999999997</v>
      </c>
      <c r="AB27" s="2">
        <f t="shared" si="11"/>
        <v>47286.2</v>
      </c>
      <c r="AC27" s="2">
        <f t="shared" si="11"/>
        <v>45887.199999999997</v>
      </c>
      <c r="AD27" s="2">
        <f t="shared" si="11"/>
        <v>53861.5</v>
      </c>
      <c r="AE27" s="2">
        <f t="shared" si="11"/>
        <v>58198.400000000001</v>
      </c>
      <c r="AF27" s="2">
        <f t="shared" si="11"/>
        <v>43229.1</v>
      </c>
      <c r="AG27" s="2">
        <f t="shared" si="11"/>
        <v>47585.586000000003</v>
      </c>
      <c r="AH27" s="2">
        <f t="shared" si="11"/>
        <v>58198.400000000001</v>
      </c>
      <c r="AI27" s="2">
        <f t="shared" si="21"/>
        <v>94040.6</v>
      </c>
      <c r="AJ27" s="2">
        <f t="shared" si="21"/>
        <v>88346.1</v>
      </c>
      <c r="AK27" s="2">
        <f t="shared" si="21"/>
        <v>89322.3</v>
      </c>
      <c r="AL27" s="2">
        <f t="shared" si="21"/>
        <v>84016.653000000006</v>
      </c>
      <c r="AM27" s="2">
        <f t="shared" si="21"/>
        <v>91274.7</v>
      </c>
      <c r="AN27" s="2">
        <f t="shared" si="5"/>
        <v>107723</v>
      </c>
      <c r="AO27" s="5">
        <f t="shared" si="16"/>
        <v>89815.8</v>
      </c>
      <c r="AP27" s="2">
        <f t="shared" si="16"/>
        <v>114857.90000000001</v>
      </c>
      <c r="AQ27" s="2">
        <f t="shared" si="16"/>
        <v>115417.5</v>
      </c>
      <c r="AR27" s="2">
        <f t="shared" si="16"/>
        <v>127728.7</v>
      </c>
      <c r="AS27" s="2">
        <f t="shared" si="16"/>
        <v>129262.004</v>
      </c>
      <c r="AT27" s="2">
        <f t="shared" si="12"/>
        <v>123671.6</v>
      </c>
      <c r="AU27" s="2">
        <f t="shared" si="12"/>
        <v>164802.20000000001</v>
      </c>
      <c r="AV27" s="2">
        <f t="shared" si="12"/>
        <v>159066.29999999999</v>
      </c>
      <c r="AW27" s="2">
        <f t="shared" si="12"/>
        <v>153330.4</v>
      </c>
      <c r="AX27" s="2">
        <f t="shared" si="12"/>
        <v>161241.745</v>
      </c>
      <c r="AY27" s="2">
        <f t="shared" si="12"/>
        <v>175154.8</v>
      </c>
      <c r="AZ27" s="2">
        <f t="shared" si="12"/>
        <v>183688.7</v>
      </c>
      <c r="BA27" s="2">
        <f t="shared" si="12"/>
        <v>171097.7</v>
      </c>
      <c r="BB27" s="2">
        <f t="shared" si="12"/>
        <v>175574.5</v>
      </c>
      <c r="BC27" s="2">
        <f t="shared" si="12"/>
        <v>179273.45600000001</v>
      </c>
      <c r="BD27" s="2">
        <f t="shared" si="12"/>
        <v>183828.6</v>
      </c>
      <c r="BE27" s="2">
        <f t="shared" si="13"/>
        <v>144236.9</v>
      </c>
      <c r="BF27" s="2">
        <f t="shared" si="13"/>
        <v>159905.70000000001</v>
      </c>
      <c r="BG27" s="2">
        <f t="shared" si="13"/>
        <v>174656.75599999999</v>
      </c>
      <c r="BH27" s="2">
        <f t="shared" si="13"/>
        <v>173615.9</v>
      </c>
      <c r="BI27" s="2">
        <f t="shared" si="13"/>
        <v>180768.98699999999</v>
      </c>
      <c r="BJ27" s="19"/>
      <c r="BN27" s="134" t="s">
        <v>124</v>
      </c>
      <c r="BO27" s="92" t="s">
        <v>121</v>
      </c>
      <c r="BP27" s="93">
        <f>(VLOOKUP(BP$16,$BQ$3:$BV$7,2)*4*BP$15*BP$13)/(BP$11*BP$12)</f>
        <v>51976.513815964878</v>
      </c>
      <c r="BQ27" s="93">
        <f t="shared" ref="BQ27:BY27" si="24">(VLOOKUP(BQ$16,$BQ$3:$BV$7,2)*4*BQ$15*BQ$13)/(BQ$11*BQ$12)</f>
        <v>45585.101454646523</v>
      </c>
      <c r="BR27" s="93">
        <f t="shared" si="24"/>
        <v>48085.028403884913</v>
      </c>
      <c r="BS27" s="93">
        <f t="shared" si="24"/>
        <v>38422.323182342974</v>
      </c>
      <c r="BT27" s="93">
        <f t="shared" si="24"/>
        <v>52739.930505494005</v>
      </c>
      <c r="BU27" s="93">
        <f t="shared" si="24"/>
        <v>54027.556861076409</v>
      </c>
      <c r="BV27" s="93">
        <f t="shared" si="24"/>
        <v>63520.062826808746</v>
      </c>
      <c r="BW27" s="93">
        <f t="shared" si="24"/>
        <v>55938.342011095643</v>
      </c>
      <c r="BX27" s="93">
        <f t="shared" si="24"/>
        <v>57492.184844737181</v>
      </c>
      <c r="BY27" s="93">
        <f t="shared" si="24"/>
        <v>59798.737642585555</v>
      </c>
      <c r="BZ27" s="131"/>
    </row>
    <row r="28" spans="1:78" x14ac:dyDescent="0.25">
      <c r="A28" s="1">
        <f t="shared" si="4"/>
        <v>2042</v>
      </c>
      <c r="B28" s="2">
        <f t="shared" si="20"/>
        <v>96150.84</v>
      </c>
      <c r="C28" s="2">
        <f t="shared" si="20"/>
        <v>96150.84</v>
      </c>
      <c r="D28" s="2">
        <f t="shared" si="20"/>
        <v>56171.999999999993</v>
      </c>
      <c r="E28" s="2">
        <f t="shared" si="20"/>
        <v>54869.999999999993</v>
      </c>
      <c r="F28" s="2">
        <f t="shared" si="20"/>
        <v>53382</v>
      </c>
      <c r="G28" s="2">
        <f t="shared" si="20"/>
        <v>60077.999999999993</v>
      </c>
      <c r="H28" s="2">
        <f t="shared" si="20"/>
        <v>60635.999999999993</v>
      </c>
      <c r="I28" s="2">
        <f t="shared" si="20"/>
        <v>61193.999999999993</v>
      </c>
      <c r="J28" s="2">
        <f t="shared" si="20"/>
        <v>59519.999999999993</v>
      </c>
      <c r="K28" s="2">
        <f t="shared" si="20"/>
        <v>69006</v>
      </c>
      <c r="L28" s="2">
        <f t="shared" si="20"/>
        <v>58403.999999999993</v>
      </c>
      <c r="M28" s="2">
        <f t="shared" si="20"/>
        <v>65285.999999999993</v>
      </c>
      <c r="N28" s="2">
        <f t="shared" si="20"/>
        <v>61379.999999999993</v>
      </c>
      <c r="O28" s="2">
        <f t="shared" si="15"/>
        <v>45866</v>
      </c>
      <c r="P28" s="2">
        <f t="shared" si="15"/>
        <v>44872</v>
      </c>
      <c r="Q28" s="2">
        <f t="shared" si="15"/>
        <v>54244</v>
      </c>
      <c r="R28" s="2">
        <f t="shared" si="15"/>
        <v>43736</v>
      </c>
      <c r="S28" s="2">
        <f t="shared" si="15"/>
        <v>43253.2</v>
      </c>
      <c r="T28" s="5">
        <f t="shared" si="15"/>
        <v>45440</v>
      </c>
      <c r="U28" s="6">
        <f t="shared" si="15"/>
        <v>47002</v>
      </c>
      <c r="V28" s="5">
        <f t="shared" si="15"/>
        <v>46150</v>
      </c>
      <c r="W28" s="2">
        <f t="shared" si="15"/>
        <v>43594</v>
      </c>
      <c r="X28" s="2">
        <f t="shared" si="15"/>
        <v>45582</v>
      </c>
      <c r="Y28" s="2">
        <f t="shared" si="15"/>
        <v>48280</v>
      </c>
      <c r="Z28" s="2">
        <f t="shared" si="15"/>
        <v>48138</v>
      </c>
      <c r="AA28" s="2">
        <f t="shared" si="11"/>
        <v>46576</v>
      </c>
      <c r="AB28" s="2">
        <f t="shared" si="11"/>
        <v>47996</v>
      </c>
      <c r="AC28" s="2">
        <f t="shared" si="11"/>
        <v>46576</v>
      </c>
      <c r="AD28" s="2">
        <f t="shared" si="11"/>
        <v>54670</v>
      </c>
      <c r="AE28" s="2">
        <f t="shared" si="11"/>
        <v>59072</v>
      </c>
      <c r="AF28" s="2">
        <f t="shared" si="11"/>
        <v>43878</v>
      </c>
      <c r="AG28" s="2">
        <f t="shared" si="11"/>
        <v>48299.88</v>
      </c>
      <c r="AH28" s="2">
        <f t="shared" si="11"/>
        <v>59072</v>
      </c>
      <c r="AI28" s="2">
        <f t="shared" si="21"/>
        <v>95948.000000000015</v>
      </c>
      <c r="AJ28" s="2">
        <f t="shared" si="21"/>
        <v>90138.000000000015</v>
      </c>
      <c r="AK28" s="2">
        <f t="shared" si="21"/>
        <v>91134.000000000015</v>
      </c>
      <c r="AL28" s="2">
        <f t="shared" si="21"/>
        <v>85720.74</v>
      </c>
      <c r="AM28" s="2">
        <f t="shared" si="21"/>
        <v>93126.000000000015</v>
      </c>
      <c r="AN28" s="2">
        <f t="shared" si="5"/>
        <v>109340</v>
      </c>
      <c r="AO28" s="5">
        <f t="shared" si="16"/>
        <v>91164</v>
      </c>
      <c r="AP28" s="2">
        <f t="shared" si="16"/>
        <v>116582</v>
      </c>
      <c r="AQ28" s="2">
        <f t="shared" si="16"/>
        <v>117150</v>
      </c>
      <c r="AR28" s="2">
        <f t="shared" si="16"/>
        <v>129646</v>
      </c>
      <c r="AS28" s="2">
        <f t="shared" si="16"/>
        <v>131202.32</v>
      </c>
      <c r="AT28" s="2">
        <f t="shared" si="12"/>
        <v>125528</v>
      </c>
      <c r="AU28" s="2">
        <f t="shared" si="12"/>
        <v>167276</v>
      </c>
      <c r="AV28" s="2">
        <f t="shared" si="12"/>
        <v>161454</v>
      </c>
      <c r="AW28" s="2">
        <f t="shared" si="12"/>
        <v>155632</v>
      </c>
      <c r="AX28" s="2">
        <f t="shared" si="12"/>
        <v>163662.1</v>
      </c>
      <c r="AY28" s="2">
        <f t="shared" si="12"/>
        <v>177784</v>
      </c>
      <c r="AZ28" s="2">
        <f t="shared" si="12"/>
        <v>186446</v>
      </c>
      <c r="BA28" s="2">
        <f t="shared" si="12"/>
        <v>173666</v>
      </c>
      <c r="BB28" s="2">
        <f t="shared" si="12"/>
        <v>178210</v>
      </c>
      <c r="BC28" s="2">
        <f t="shared" si="12"/>
        <v>181964.47999999998</v>
      </c>
      <c r="BD28" s="2">
        <f t="shared" si="12"/>
        <v>186588</v>
      </c>
      <c r="BE28" s="2">
        <f t="shared" si="13"/>
        <v>146402</v>
      </c>
      <c r="BF28" s="2">
        <f t="shared" si="13"/>
        <v>162306</v>
      </c>
      <c r="BG28" s="2">
        <f t="shared" si="13"/>
        <v>177278.47999999998</v>
      </c>
      <c r="BH28" s="2">
        <f t="shared" si="13"/>
        <v>176222</v>
      </c>
      <c r="BI28" s="2">
        <f t="shared" si="13"/>
        <v>183482.46</v>
      </c>
      <c r="BJ28" s="19"/>
      <c r="BN28" s="134"/>
      <c r="BO28" s="92" t="s">
        <v>24</v>
      </c>
      <c r="BP28" s="93">
        <f>(VLOOKUP(BP$16,$BQ$3:$BV$7,3)*4*BP$15*BP$13)/(BP$11*BP$12)</f>
        <v>84377.457493449489</v>
      </c>
      <c r="BQ28" s="93">
        <f t="shared" ref="BQ28:BY28" si="25">(VLOOKUP(BQ$16,$BQ$3:$BV$7,3)*4*BQ$15*BQ$13)/(BQ$11*BQ$12)</f>
        <v>72824.979153154825</v>
      </c>
      <c r="BR28" s="93">
        <f t="shared" si="25"/>
        <v>76818.764889133221</v>
      </c>
      <c r="BS28" s="93">
        <f t="shared" si="25"/>
        <v>61382.004108377187</v>
      </c>
      <c r="BT28" s="93">
        <f t="shared" si="25"/>
        <v>84255.25483194775</v>
      </c>
      <c r="BU28" s="93">
        <f t="shared" si="25"/>
        <v>89031.326095013239</v>
      </c>
      <c r="BV28" s="93">
        <f t="shared" si="25"/>
        <v>103116.98510845577</v>
      </c>
      <c r="BW28" s="93">
        <f t="shared" si="25"/>
        <v>92180.084722509724</v>
      </c>
      <c r="BX28" s="93">
        <f t="shared" si="25"/>
        <v>94740.642631468334</v>
      </c>
      <c r="BY28" s="93">
        <f t="shared" si="25"/>
        <v>98541.581749049423</v>
      </c>
      <c r="BZ28" s="131"/>
    </row>
    <row r="29" spans="1:78" x14ac:dyDescent="0.25">
      <c r="A29" s="1">
        <f t="shared" si="4"/>
        <v>2043</v>
      </c>
      <c r="B29" s="2">
        <f t="shared" si="20"/>
        <v>98373.682000000001</v>
      </c>
      <c r="C29" s="2">
        <f t="shared" si="20"/>
        <v>98373.682000000001</v>
      </c>
      <c r="D29" s="2">
        <f t="shared" si="20"/>
        <v>57470.6</v>
      </c>
      <c r="E29" s="2">
        <f t="shared" si="20"/>
        <v>56138.5</v>
      </c>
      <c r="F29" s="2">
        <f t="shared" si="20"/>
        <v>54616.1</v>
      </c>
      <c r="G29" s="2">
        <f t="shared" si="20"/>
        <v>61466.9</v>
      </c>
      <c r="H29" s="2">
        <f t="shared" si="20"/>
        <v>62037.8</v>
      </c>
      <c r="I29" s="2">
        <f t="shared" si="20"/>
        <v>62608.700000000004</v>
      </c>
      <c r="J29" s="2">
        <f t="shared" si="20"/>
        <v>60896</v>
      </c>
      <c r="K29" s="2">
        <f t="shared" si="20"/>
        <v>70601.3</v>
      </c>
      <c r="L29" s="2">
        <f t="shared" si="20"/>
        <v>59754.200000000004</v>
      </c>
      <c r="M29" s="2">
        <f t="shared" si="20"/>
        <v>66795.3</v>
      </c>
      <c r="N29" s="2">
        <f t="shared" si="20"/>
        <v>62799</v>
      </c>
      <c r="O29" s="2">
        <f t="shared" si="15"/>
        <v>46544.3</v>
      </c>
      <c r="P29" s="2">
        <f t="shared" si="15"/>
        <v>45535.6</v>
      </c>
      <c r="Q29" s="2">
        <f t="shared" si="15"/>
        <v>55046.200000000004</v>
      </c>
      <c r="R29" s="2">
        <f t="shared" si="15"/>
        <v>44382.8</v>
      </c>
      <c r="S29" s="2">
        <f t="shared" si="15"/>
        <v>43892.86</v>
      </c>
      <c r="T29" s="5">
        <f t="shared" si="15"/>
        <v>46112</v>
      </c>
      <c r="U29" s="6">
        <f t="shared" si="15"/>
        <v>47697.1</v>
      </c>
      <c r="V29" s="5">
        <f t="shared" si="15"/>
        <v>46832.5</v>
      </c>
      <c r="W29" s="2">
        <f t="shared" si="15"/>
        <v>44238.700000000004</v>
      </c>
      <c r="X29" s="2">
        <f t="shared" si="15"/>
        <v>46256.1</v>
      </c>
      <c r="Y29" s="2">
        <f t="shared" si="15"/>
        <v>48994</v>
      </c>
      <c r="Z29" s="2">
        <f t="shared" si="15"/>
        <v>48849.9</v>
      </c>
      <c r="AA29" s="2">
        <f t="shared" si="11"/>
        <v>47264.800000000003</v>
      </c>
      <c r="AB29" s="2">
        <f t="shared" si="11"/>
        <v>48705.8</v>
      </c>
      <c r="AC29" s="2">
        <f t="shared" si="11"/>
        <v>47264.800000000003</v>
      </c>
      <c r="AD29" s="2">
        <f t="shared" si="11"/>
        <v>55478.5</v>
      </c>
      <c r="AE29" s="2">
        <f t="shared" si="11"/>
        <v>59945.600000000006</v>
      </c>
      <c r="AF29" s="2">
        <f t="shared" si="11"/>
        <v>44526.9</v>
      </c>
      <c r="AG29" s="2">
        <f t="shared" si="11"/>
        <v>49014.173999999999</v>
      </c>
      <c r="AH29" s="2">
        <f t="shared" si="11"/>
        <v>59945.600000000006</v>
      </c>
      <c r="AI29" s="2">
        <f t="shared" si="21"/>
        <v>97855.400000000009</v>
      </c>
      <c r="AJ29" s="2">
        <f t="shared" si="21"/>
        <v>91929.900000000009</v>
      </c>
      <c r="AK29" s="2">
        <f t="shared" si="21"/>
        <v>92945.7</v>
      </c>
      <c r="AL29" s="2">
        <f t="shared" si="21"/>
        <v>87424.827000000005</v>
      </c>
      <c r="AM29" s="2">
        <f t="shared" si="21"/>
        <v>94977.3</v>
      </c>
      <c r="AN29" s="2">
        <f t="shared" si="5"/>
        <v>110957</v>
      </c>
      <c r="AO29" s="5">
        <f t="shared" si="16"/>
        <v>92512.2</v>
      </c>
      <c r="AP29" s="2">
        <f t="shared" si="16"/>
        <v>118306.1</v>
      </c>
      <c r="AQ29" s="2">
        <f t="shared" si="16"/>
        <v>118882.5</v>
      </c>
      <c r="AR29" s="2">
        <f t="shared" si="16"/>
        <v>131563.30000000002</v>
      </c>
      <c r="AS29" s="2">
        <f t="shared" si="16"/>
        <v>133142.636</v>
      </c>
      <c r="AT29" s="2">
        <f t="shared" si="12"/>
        <v>127384.40000000001</v>
      </c>
      <c r="AU29" s="2">
        <f t="shared" si="12"/>
        <v>169749.80000000002</v>
      </c>
      <c r="AV29" s="2">
        <f t="shared" si="12"/>
        <v>163841.70000000001</v>
      </c>
      <c r="AW29" s="2">
        <f t="shared" si="12"/>
        <v>157933.6</v>
      </c>
      <c r="AX29" s="2">
        <f t="shared" si="12"/>
        <v>166082.45500000002</v>
      </c>
      <c r="AY29" s="2">
        <f t="shared" si="12"/>
        <v>180413.2</v>
      </c>
      <c r="AZ29" s="2">
        <f t="shared" si="12"/>
        <v>189203.30000000002</v>
      </c>
      <c r="BA29" s="2">
        <f t="shared" si="12"/>
        <v>176234.30000000002</v>
      </c>
      <c r="BB29" s="2">
        <f t="shared" si="12"/>
        <v>180845.5</v>
      </c>
      <c r="BC29" s="2">
        <f t="shared" si="12"/>
        <v>184655.50400000002</v>
      </c>
      <c r="BD29" s="2">
        <f t="shared" si="12"/>
        <v>189347.4</v>
      </c>
      <c r="BE29" s="2">
        <f t="shared" si="13"/>
        <v>148567.1</v>
      </c>
      <c r="BF29" s="2">
        <f t="shared" si="13"/>
        <v>164706.30000000002</v>
      </c>
      <c r="BG29" s="2">
        <f t="shared" si="13"/>
        <v>179900.204</v>
      </c>
      <c r="BH29" s="2">
        <f t="shared" si="13"/>
        <v>178828.1</v>
      </c>
      <c r="BI29" s="2">
        <f t="shared" si="13"/>
        <v>186195.93300000002</v>
      </c>
      <c r="BJ29" s="19"/>
      <c r="BN29" s="134"/>
      <c r="BO29" s="92" t="s">
        <v>84</v>
      </c>
      <c r="BP29" s="93">
        <f>(VLOOKUP(BP$16,$BQ$3:$BV$7,4)*4*BP$15*BP$13)/(BP$11*BP$12)</f>
        <v>114078.3225311437</v>
      </c>
      <c r="BQ29" s="93">
        <f t="shared" ref="BQ29:BY29" si="26">(VLOOKUP(BQ$16,$BQ$3:$BV$7,4)*4*BQ$15*BQ$13)/(BQ$11*BQ$12)</f>
        <v>97285.277494672468</v>
      </c>
      <c r="BR29" s="93">
        <f t="shared" si="26"/>
        <v>102620.48744731538</v>
      </c>
      <c r="BS29" s="93">
        <f t="shared" si="26"/>
        <v>81998.8604501222</v>
      </c>
      <c r="BT29" s="93">
        <f t="shared" si="26"/>
        <v>112554.72973733477</v>
      </c>
      <c r="BU29" s="93">
        <f t="shared" si="26"/>
        <v>124035.09532895006</v>
      </c>
      <c r="BV29" s="93">
        <f t="shared" si="26"/>
        <v>139414.16386663218</v>
      </c>
      <c r="BW29" s="93">
        <f t="shared" si="26"/>
        <v>128421.8274339238</v>
      </c>
      <c r="BX29" s="93">
        <f t="shared" si="26"/>
        <v>131989.10041819946</v>
      </c>
      <c r="BY29" s="93">
        <f t="shared" si="26"/>
        <v>137284.42585551331</v>
      </c>
      <c r="BZ29" s="131"/>
    </row>
    <row r="30" spans="1:78" x14ac:dyDescent="0.25">
      <c r="A30" s="1">
        <f t="shared" si="4"/>
        <v>2044</v>
      </c>
      <c r="B30" s="2">
        <f t="shared" si="20"/>
        <v>100596.52399999999</v>
      </c>
      <c r="C30" s="2">
        <f t="shared" si="20"/>
        <v>100596.52399999999</v>
      </c>
      <c r="D30" s="2">
        <f t="shared" si="20"/>
        <v>58769.2</v>
      </c>
      <c r="E30" s="2">
        <f t="shared" si="20"/>
        <v>57407</v>
      </c>
      <c r="F30" s="2">
        <f t="shared" si="20"/>
        <v>55850.2</v>
      </c>
      <c r="G30" s="2">
        <f t="shared" si="20"/>
        <v>62855.799999999996</v>
      </c>
      <c r="H30" s="2">
        <f t="shared" si="20"/>
        <v>63439.6</v>
      </c>
      <c r="I30" s="2">
        <f t="shared" si="20"/>
        <v>64023.4</v>
      </c>
      <c r="J30" s="2">
        <f t="shared" si="20"/>
        <v>62272</v>
      </c>
      <c r="K30" s="2">
        <f t="shared" si="20"/>
        <v>72196.599999999991</v>
      </c>
      <c r="L30" s="2">
        <f t="shared" si="20"/>
        <v>61104.4</v>
      </c>
      <c r="M30" s="2">
        <f t="shared" si="20"/>
        <v>68304.599999999991</v>
      </c>
      <c r="N30" s="2">
        <f t="shared" si="20"/>
        <v>64218</v>
      </c>
      <c r="O30" s="2">
        <f t="shared" si="15"/>
        <v>47222.6</v>
      </c>
      <c r="P30" s="2">
        <f t="shared" si="15"/>
        <v>46199.199999999997</v>
      </c>
      <c r="Q30" s="2">
        <f t="shared" si="15"/>
        <v>55848.4</v>
      </c>
      <c r="R30" s="2">
        <f t="shared" si="15"/>
        <v>45029.599999999999</v>
      </c>
      <c r="S30" s="2">
        <f t="shared" si="15"/>
        <v>44532.52</v>
      </c>
      <c r="T30" s="5">
        <f t="shared" si="15"/>
        <v>46784</v>
      </c>
      <c r="U30" s="6">
        <f t="shared" si="15"/>
        <v>48392.2</v>
      </c>
      <c r="V30" s="5">
        <f t="shared" si="15"/>
        <v>47515</v>
      </c>
      <c r="W30" s="2">
        <f t="shared" si="15"/>
        <v>44883.4</v>
      </c>
      <c r="X30" s="2">
        <f t="shared" si="15"/>
        <v>46930.2</v>
      </c>
      <c r="Y30" s="2">
        <f t="shared" si="15"/>
        <v>49708</v>
      </c>
      <c r="Z30" s="2">
        <f t="shared" si="15"/>
        <v>49561.799999999996</v>
      </c>
      <c r="AA30" s="2">
        <f t="shared" si="11"/>
        <v>47953.599999999999</v>
      </c>
      <c r="AB30" s="2">
        <f t="shared" si="11"/>
        <v>49415.6</v>
      </c>
      <c r="AC30" s="2">
        <f t="shared" si="11"/>
        <v>47953.599999999999</v>
      </c>
      <c r="AD30" s="2">
        <f t="shared" si="11"/>
        <v>56287</v>
      </c>
      <c r="AE30" s="2">
        <f t="shared" si="11"/>
        <v>60819.199999999997</v>
      </c>
      <c r="AF30" s="2">
        <f t="shared" si="11"/>
        <v>45175.799999999996</v>
      </c>
      <c r="AG30" s="2">
        <f t="shared" si="11"/>
        <v>49728.468000000001</v>
      </c>
      <c r="AH30" s="2">
        <f t="shared" si="11"/>
        <v>60819.199999999997</v>
      </c>
      <c r="AI30" s="2">
        <f t="shared" si="21"/>
        <v>99762.8</v>
      </c>
      <c r="AJ30" s="2">
        <f t="shared" si="21"/>
        <v>93721.8</v>
      </c>
      <c r="AK30" s="2">
        <f t="shared" si="21"/>
        <v>94757.4</v>
      </c>
      <c r="AL30" s="2">
        <f t="shared" si="21"/>
        <v>89128.914000000004</v>
      </c>
      <c r="AM30" s="2">
        <f t="shared" si="21"/>
        <v>96828.6</v>
      </c>
      <c r="AN30" s="2">
        <f t="shared" si="5"/>
        <v>112574</v>
      </c>
      <c r="AO30" s="5">
        <f t="shared" si="16"/>
        <v>93860.4</v>
      </c>
      <c r="AP30" s="2">
        <f t="shared" si="16"/>
        <v>120030.2</v>
      </c>
      <c r="AQ30" s="2">
        <f t="shared" si="16"/>
        <v>120615</v>
      </c>
      <c r="AR30" s="2">
        <f t="shared" si="16"/>
        <v>133480.6</v>
      </c>
      <c r="AS30" s="2">
        <f t="shared" si="16"/>
        <v>135082.95199999999</v>
      </c>
      <c r="AT30" s="2">
        <f t="shared" si="12"/>
        <v>129240.8</v>
      </c>
      <c r="AU30" s="2">
        <f t="shared" si="12"/>
        <v>172223.6</v>
      </c>
      <c r="AV30" s="2">
        <f t="shared" si="12"/>
        <v>166229.4</v>
      </c>
      <c r="AW30" s="2">
        <f t="shared" si="12"/>
        <v>160235.19999999998</v>
      </c>
      <c r="AX30" s="2">
        <f t="shared" si="12"/>
        <v>168502.81</v>
      </c>
      <c r="AY30" s="2">
        <f t="shared" si="12"/>
        <v>183042.4</v>
      </c>
      <c r="AZ30" s="2">
        <f t="shared" si="12"/>
        <v>191960.6</v>
      </c>
      <c r="BA30" s="2">
        <f t="shared" si="12"/>
        <v>178802.6</v>
      </c>
      <c r="BB30" s="2">
        <f t="shared" si="12"/>
        <v>183481</v>
      </c>
      <c r="BC30" s="2">
        <f t="shared" si="12"/>
        <v>187346.52799999999</v>
      </c>
      <c r="BD30" s="2">
        <f t="shared" si="12"/>
        <v>192106.8</v>
      </c>
      <c r="BE30" s="2">
        <f t="shared" si="13"/>
        <v>150732.19999999998</v>
      </c>
      <c r="BF30" s="2">
        <f t="shared" si="13"/>
        <v>167106.6</v>
      </c>
      <c r="BG30" s="2">
        <f t="shared" si="13"/>
        <v>182521.92799999999</v>
      </c>
      <c r="BH30" s="2">
        <f t="shared" si="13"/>
        <v>181434.19999999998</v>
      </c>
      <c r="BI30" s="2">
        <f t="shared" si="13"/>
        <v>188909.40599999999</v>
      </c>
      <c r="BJ30" s="19"/>
      <c r="BN30" s="134"/>
      <c r="BO30" s="92" t="s">
        <v>87</v>
      </c>
      <c r="BP30" s="93">
        <f>(VLOOKUP(BP$16,$BQ$3:$BV$7,5)*4*BP$15*BP$13)/(BP$11*BP$12)</f>
        <v>140404.08926909996</v>
      </c>
      <c r="BQ30" s="93">
        <f t="shared" ref="BQ30:BY30" si="27">(VLOOKUP(BQ$16,$BQ$3:$BV$7,5)*4*BQ$15*BQ$13)/(BQ$11*BQ$12)</f>
        <v>117298.24886500509</v>
      </c>
      <c r="BR30" s="93">
        <f t="shared" si="27"/>
        <v>123730.98772219168</v>
      </c>
      <c r="BS30" s="93">
        <f t="shared" si="27"/>
        <v>98867.197457004484</v>
      </c>
      <c r="BT30" s="93">
        <f t="shared" si="27"/>
        <v>135708.84556901507</v>
      </c>
      <c r="BU30" s="93">
        <f t="shared" si="27"/>
        <v>154473.15553237341</v>
      </c>
      <c r="BV30" s="93">
        <f t="shared" si="27"/>
        <v>171586.66322047039</v>
      </c>
      <c r="BW30" s="93">
        <f t="shared" si="27"/>
        <v>159936.38631341432</v>
      </c>
      <c r="BX30" s="93">
        <f t="shared" si="27"/>
        <v>164379.06371100916</v>
      </c>
      <c r="BY30" s="93">
        <f t="shared" si="27"/>
        <v>170973.85551330799</v>
      </c>
      <c r="BZ30" s="131"/>
    </row>
    <row r="31" spans="1:78" ht="15" customHeight="1" thickBot="1" x14ac:dyDescent="0.3">
      <c r="A31" s="1">
        <f t="shared" si="4"/>
        <v>2045</v>
      </c>
      <c r="B31" s="2">
        <f t="shared" si="20"/>
        <v>102819.36599999999</v>
      </c>
      <c r="C31" s="2">
        <f t="shared" si="20"/>
        <v>102819.36599999999</v>
      </c>
      <c r="D31" s="2">
        <f t="shared" si="20"/>
        <v>60067.799999999996</v>
      </c>
      <c r="E31" s="2">
        <f t="shared" si="20"/>
        <v>58675.5</v>
      </c>
      <c r="F31" s="2">
        <f t="shared" si="20"/>
        <v>57084.299999999996</v>
      </c>
      <c r="G31" s="2">
        <f t="shared" si="20"/>
        <v>64244.7</v>
      </c>
      <c r="H31" s="2">
        <f t="shared" si="20"/>
        <v>64841.399999999994</v>
      </c>
      <c r="I31" s="2">
        <f t="shared" si="20"/>
        <v>65438.1</v>
      </c>
      <c r="J31" s="2">
        <f t="shared" si="20"/>
        <v>63647.999999999993</v>
      </c>
      <c r="K31" s="2">
        <f t="shared" si="20"/>
        <v>73791.899999999994</v>
      </c>
      <c r="L31" s="2">
        <f t="shared" si="20"/>
        <v>62454.6</v>
      </c>
      <c r="M31" s="2">
        <f t="shared" si="20"/>
        <v>69813.899999999994</v>
      </c>
      <c r="N31" s="2">
        <f t="shared" si="20"/>
        <v>65637</v>
      </c>
      <c r="O31" s="2">
        <f t="shared" si="15"/>
        <v>47900.9</v>
      </c>
      <c r="P31" s="2">
        <f t="shared" si="15"/>
        <v>46862.8</v>
      </c>
      <c r="Q31" s="2">
        <f t="shared" si="15"/>
        <v>56650.600000000006</v>
      </c>
      <c r="R31" s="2">
        <f t="shared" si="15"/>
        <v>45676.4</v>
      </c>
      <c r="S31" s="2">
        <f t="shared" si="15"/>
        <v>45172.18</v>
      </c>
      <c r="T31" s="5">
        <f t="shared" si="15"/>
        <v>47456</v>
      </c>
      <c r="U31" s="6">
        <f t="shared" si="15"/>
        <v>49087.3</v>
      </c>
      <c r="V31" s="5">
        <f t="shared" si="15"/>
        <v>48197.5</v>
      </c>
      <c r="W31" s="2">
        <f t="shared" si="15"/>
        <v>45528.100000000006</v>
      </c>
      <c r="X31" s="2">
        <f t="shared" si="15"/>
        <v>47604.3</v>
      </c>
      <c r="Y31" s="2">
        <f t="shared" si="15"/>
        <v>50422</v>
      </c>
      <c r="Z31" s="2">
        <f t="shared" si="15"/>
        <v>50273.700000000004</v>
      </c>
      <c r="AA31" s="2">
        <f t="shared" si="11"/>
        <v>48642.400000000001</v>
      </c>
      <c r="AB31" s="2">
        <f t="shared" si="11"/>
        <v>50125.4</v>
      </c>
      <c r="AC31" s="2">
        <f t="shared" si="11"/>
        <v>48642.400000000001</v>
      </c>
      <c r="AD31" s="2">
        <f t="shared" si="11"/>
        <v>57095.500000000007</v>
      </c>
      <c r="AE31" s="2">
        <f t="shared" si="11"/>
        <v>61692.800000000003</v>
      </c>
      <c r="AF31" s="2">
        <f t="shared" si="11"/>
        <v>45824.700000000004</v>
      </c>
      <c r="AG31" s="2">
        <f t="shared" si="11"/>
        <v>50442.762000000002</v>
      </c>
      <c r="AH31" s="2">
        <f t="shared" si="11"/>
        <v>61692.800000000003</v>
      </c>
      <c r="AI31" s="2">
        <f t="shared" si="21"/>
        <v>101670.2</v>
      </c>
      <c r="AJ31" s="2">
        <f t="shared" si="21"/>
        <v>95513.7</v>
      </c>
      <c r="AK31" s="2">
        <f t="shared" si="21"/>
        <v>96569.099999999991</v>
      </c>
      <c r="AL31" s="2">
        <f t="shared" si="21"/>
        <v>90833.000999999989</v>
      </c>
      <c r="AM31" s="2">
        <f t="shared" si="21"/>
        <v>98679.9</v>
      </c>
      <c r="AN31" s="2">
        <f t="shared" si="5"/>
        <v>114191.00000000001</v>
      </c>
      <c r="AO31" s="5">
        <f t="shared" si="16"/>
        <v>95208.6</v>
      </c>
      <c r="AP31" s="2">
        <f t="shared" si="16"/>
        <v>121754.3</v>
      </c>
      <c r="AQ31" s="2">
        <f t="shared" si="16"/>
        <v>122347.50000000001</v>
      </c>
      <c r="AR31" s="2">
        <f t="shared" si="16"/>
        <v>135397.90000000002</v>
      </c>
      <c r="AS31" s="2">
        <f t="shared" si="16"/>
        <v>137023.26800000001</v>
      </c>
      <c r="AT31" s="2">
        <f t="shared" si="12"/>
        <v>131097.20000000001</v>
      </c>
      <c r="AU31" s="2">
        <f t="shared" si="12"/>
        <v>174697.40000000002</v>
      </c>
      <c r="AV31" s="2">
        <f t="shared" si="12"/>
        <v>168617.1</v>
      </c>
      <c r="AW31" s="2">
        <f t="shared" si="12"/>
        <v>162536.80000000002</v>
      </c>
      <c r="AX31" s="2">
        <f t="shared" si="12"/>
        <v>170923.16500000001</v>
      </c>
      <c r="AY31" s="2">
        <f t="shared" si="12"/>
        <v>185671.6</v>
      </c>
      <c r="AZ31" s="2">
        <f t="shared" si="12"/>
        <v>194717.90000000002</v>
      </c>
      <c r="BA31" s="2">
        <f t="shared" si="12"/>
        <v>181370.90000000002</v>
      </c>
      <c r="BB31" s="2">
        <f t="shared" si="12"/>
        <v>186116.5</v>
      </c>
      <c r="BC31" s="2">
        <f t="shared" si="12"/>
        <v>190037.55200000003</v>
      </c>
      <c r="BD31" s="2">
        <f t="shared" si="12"/>
        <v>194866.2</v>
      </c>
      <c r="BE31" s="2">
        <f t="shared" si="13"/>
        <v>152897.30000000002</v>
      </c>
      <c r="BF31" s="2">
        <f t="shared" si="13"/>
        <v>169506.90000000002</v>
      </c>
      <c r="BG31" s="2">
        <f t="shared" si="13"/>
        <v>185143.652</v>
      </c>
      <c r="BH31" s="2">
        <f t="shared" si="13"/>
        <v>184040.30000000002</v>
      </c>
      <c r="BI31" s="2">
        <f t="shared" si="13"/>
        <v>191622.87900000002</v>
      </c>
      <c r="BJ31" s="19"/>
      <c r="BN31" s="134"/>
      <c r="BO31" s="92" t="s">
        <v>92</v>
      </c>
      <c r="BP31" s="93">
        <f>(VLOOKUP(BP$16,$BQ$3:$BV$7,6)*4*BP$15*BP$13)/(BP$11*BP$12)</f>
        <v>162004.718387423</v>
      </c>
      <c r="BQ31" s="93">
        <f t="shared" ref="BQ31:BY31" si="28">(VLOOKUP(BQ$16,$BQ$3:$BV$7,6)*4*BQ$15*BQ$13)/(BQ$11*BQ$12)</f>
        <v>133419.80913555081</v>
      </c>
      <c r="BR31" s="93">
        <f t="shared" si="28"/>
        <v>140736.66849917537</v>
      </c>
      <c r="BS31" s="93">
        <f t="shared" si="28"/>
        <v>112455.58004588187</v>
      </c>
      <c r="BT31" s="93">
        <f t="shared" si="28"/>
        <v>154360.77221120195</v>
      </c>
      <c r="BU31" s="93">
        <f t="shared" si="28"/>
        <v>178823.60369511205</v>
      </c>
      <c r="BV31" s="93">
        <f t="shared" si="28"/>
        <v>197984.61140823504</v>
      </c>
      <c r="BW31" s="93">
        <f t="shared" si="28"/>
        <v>185148.03341700672</v>
      </c>
      <c r="BX31" s="93">
        <f t="shared" si="28"/>
        <v>190291.03434525689</v>
      </c>
      <c r="BY31" s="93">
        <f t="shared" si="28"/>
        <v>197925.39923954374</v>
      </c>
      <c r="BZ31" s="132"/>
    </row>
    <row r="32" spans="1:78" x14ac:dyDescent="0.25">
      <c r="A32" s="1">
        <f t="shared" si="4"/>
        <v>2046</v>
      </c>
      <c r="B32" s="2">
        <f t="shared" si="20"/>
        <v>105042.208</v>
      </c>
      <c r="C32" s="2">
        <f t="shared" si="20"/>
        <v>105042.208</v>
      </c>
      <c r="D32" s="2">
        <f t="shared" si="20"/>
        <v>61366.400000000001</v>
      </c>
      <c r="E32" s="2">
        <f t="shared" si="20"/>
        <v>59944</v>
      </c>
      <c r="F32" s="2">
        <f t="shared" si="20"/>
        <v>58318.400000000001</v>
      </c>
      <c r="G32" s="2">
        <f t="shared" si="20"/>
        <v>65633.600000000006</v>
      </c>
      <c r="H32" s="2">
        <f t="shared" si="20"/>
        <v>66243.199999999997</v>
      </c>
      <c r="I32" s="2">
        <f t="shared" si="20"/>
        <v>66852.800000000003</v>
      </c>
      <c r="J32" s="2">
        <f t="shared" si="20"/>
        <v>65024</v>
      </c>
      <c r="K32" s="2">
        <f t="shared" si="20"/>
        <v>75387.199999999997</v>
      </c>
      <c r="L32" s="2">
        <f t="shared" si="20"/>
        <v>63804.800000000003</v>
      </c>
      <c r="M32" s="2">
        <f t="shared" si="20"/>
        <v>71323.199999999997</v>
      </c>
      <c r="N32" s="2">
        <f t="shared" si="20"/>
        <v>67056</v>
      </c>
      <c r="O32" s="2">
        <f t="shared" si="15"/>
        <v>48579.199999999997</v>
      </c>
      <c r="P32" s="2">
        <f t="shared" si="15"/>
        <v>47526.400000000001</v>
      </c>
      <c r="Q32" s="2">
        <f t="shared" si="15"/>
        <v>57452.800000000003</v>
      </c>
      <c r="R32" s="2">
        <f t="shared" si="15"/>
        <v>46323.199999999997</v>
      </c>
      <c r="S32" s="2">
        <f t="shared" si="15"/>
        <v>45811.839999999997</v>
      </c>
      <c r="T32" s="5">
        <f t="shared" si="15"/>
        <v>48128</v>
      </c>
      <c r="U32" s="6">
        <f t="shared" si="15"/>
        <v>49782.400000000001</v>
      </c>
      <c r="V32" s="5">
        <f t="shared" si="15"/>
        <v>48880</v>
      </c>
      <c r="W32" s="2">
        <f t="shared" si="15"/>
        <v>46172.800000000003</v>
      </c>
      <c r="X32" s="2">
        <f t="shared" si="15"/>
        <v>48278.400000000001</v>
      </c>
      <c r="Y32" s="2">
        <f t="shared" si="15"/>
        <v>51136</v>
      </c>
      <c r="Z32" s="2">
        <f t="shared" si="15"/>
        <v>50985.599999999999</v>
      </c>
      <c r="AA32" s="2">
        <f t="shared" si="11"/>
        <v>49331.199999999997</v>
      </c>
      <c r="AB32" s="2">
        <f t="shared" si="11"/>
        <v>50835.199999999997</v>
      </c>
      <c r="AC32" s="2">
        <f t="shared" si="11"/>
        <v>49331.199999999997</v>
      </c>
      <c r="AD32" s="2">
        <f t="shared" si="11"/>
        <v>57904</v>
      </c>
      <c r="AE32" s="2">
        <f t="shared" si="11"/>
        <v>62566.400000000001</v>
      </c>
      <c r="AF32" s="2">
        <f t="shared" si="11"/>
        <v>46473.599999999999</v>
      </c>
      <c r="AG32" s="2">
        <f t="shared" si="11"/>
        <v>51157.055999999997</v>
      </c>
      <c r="AH32" s="2">
        <f t="shared" si="11"/>
        <v>62566.400000000001</v>
      </c>
      <c r="AI32" s="2">
        <f t="shared" si="21"/>
        <v>103577.60000000001</v>
      </c>
      <c r="AJ32" s="2">
        <f t="shared" si="21"/>
        <v>97305.600000000006</v>
      </c>
      <c r="AK32" s="2">
        <f t="shared" si="21"/>
        <v>98380.800000000003</v>
      </c>
      <c r="AL32" s="2">
        <f t="shared" si="21"/>
        <v>92537.088000000003</v>
      </c>
      <c r="AM32" s="2">
        <f t="shared" si="21"/>
        <v>100531.2</v>
      </c>
      <c r="AN32" s="2">
        <f t="shared" si="5"/>
        <v>115808</v>
      </c>
      <c r="AO32" s="5">
        <f t="shared" si="16"/>
        <v>96556.800000000003</v>
      </c>
      <c r="AP32" s="2">
        <f t="shared" si="16"/>
        <v>123478.39999999999</v>
      </c>
      <c r="AQ32" s="2">
        <f t="shared" si="16"/>
        <v>124080</v>
      </c>
      <c r="AR32" s="2">
        <f t="shared" si="16"/>
        <v>137315.20000000001</v>
      </c>
      <c r="AS32" s="2">
        <f t="shared" si="16"/>
        <v>138963.584</v>
      </c>
      <c r="AT32" s="2">
        <f t="shared" si="12"/>
        <v>132953.60000000001</v>
      </c>
      <c r="AU32" s="2">
        <f t="shared" si="12"/>
        <v>177171.20000000001</v>
      </c>
      <c r="AV32" s="2">
        <f t="shared" si="12"/>
        <v>171004.79999999999</v>
      </c>
      <c r="AW32" s="2">
        <f t="shared" si="12"/>
        <v>164838.39999999999</v>
      </c>
      <c r="AX32" s="2">
        <f t="shared" si="12"/>
        <v>173343.52</v>
      </c>
      <c r="AY32" s="2">
        <f t="shared" si="12"/>
        <v>188300.79999999999</v>
      </c>
      <c r="AZ32" s="2">
        <f t="shared" si="12"/>
        <v>197475.20000000001</v>
      </c>
      <c r="BA32" s="2">
        <f t="shared" si="12"/>
        <v>183939.20000000001</v>
      </c>
      <c r="BB32" s="2">
        <f t="shared" si="12"/>
        <v>188752</v>
      </c>
      <c r="BC32" s="2">
        <f t="shared" si="12"/>
        <v>192728.576</v>
      </c>
      <c r="BD32" s="2">
        <f t="shared" si="12"/>
        <v>197625.60000000001</v>
      </c>
      <c r="BE32" s="2">
        <f t="shared" si="13"/>
        <v>155062.39999999999</v>
      </c>
      <c r="BF32" s="2">
        <f t="shared" si="13"/>
        <v>171907.20000000001</v>
      </c>
      <c r="BG32" s="2">
        <f t="shared" si="13"/>
        <v>187765.37599999999</v>
      </c>
      <c r="BH32" s="2">
        <f t="shared" si="13"/>
        <v>186646.39999999999</v>
      </c>
      <c r="BI32" s="2">
        <f t="shared" si="13"/>
        <v>194336.35200000001</v>
      </c>
      <c r="BJ32" s="19"/>
    </row>
    <row r="33" spans="1:62" x14ac:dyDescent="0.25">
      <c r="A33" s="1">
        <f t="shared" si="4"/>
        <v>2047</v>
      </c>
      <c r="B33" s="2">
        <f t="shared" si="20"/>
        <v>107265.05</v>
      </c>
      <c r="C33" s="2">
        <f t="shared" si="20"/>
        <v>107265.05</v>
      </c>
      <c r="D33" s="2">
        <f t="shared" si="20"/>
        <v>62665.000000000007</v>
      </c>
      <c r="E33" s="2">
        <f t="shared" si="20"/>
        <v>61212.500000000007</v>
      </c>
      <c r="F33" s="2">
        <f t="shared" si="20"/>
        <v>59552.500000000007</v>
      </c>
      <c r="G33" s="2">
        <f t="shared" si="20"/>
        <v>67022.5</v>
      </c>
      <c r="H33" s="2">
        <f t="shared" si="20"/>
        <v>67645</v>
      </c>
      <c r="I33" s="2">
        <f t="shared" si="20"/>
        <v>68267.5</v>
      </c>
      <c r="J33" s="2">
        <f t="shared" si="20"/>
        <v>66400</v>
      </c>
      <c r="K33" s="2">
        <f t="shared" si="20"/>
        <v>76982.5</v>
      </c>
      <c r="L33" s="2">
        <f t="shared" si="20"/>
        <v>65155.000000000007</v>
      </c>
      <c r="M33" s="2">
        <f t="shared" si="20"/>
        <v>72832.5</v>
      </c>
      <c r="N33" s="2">
        <f t="shared" si="20"/>
        <v>68475</v>
      </c>
      <c r="O33" s="2">
        <f t="shared" si="15"/>
        <v>49257.5</v>
      </c>
      <c r="P33" s="2">
        <f t="shared" si="15"/>
        <v>48190</v>
      </c>
      <c r="Q33" s="2">
        <f t="shared" si="15"/>
        <v>58255</v>
      </c>
      <c r="R33" s="2">
        <f t="shared" si="15"/>
        <v>46970</v>
      </c>
      <c r="S33" s="2">
        <f t="shared" si="15"/>
        <v>46451.5</v>
      </c>
      <c r="T33" s="5">
        <f t="shared" si="15"/>
        <v>48800</v>
      </c>
      <c r="U33" s="6">
        <f t="shared" si="15"/>
        <v>50477.5</v>
      </c>
      <c r="V33" s="5">
        <f t="shared" si="15"/>
        <v>49562.5</v>
      </c>
      <c r="W33" s="2">
        <f t="shared" si="15"/>
        <v>46817.5</v>
      </c>
      <c r="X33" s="2">
        <f t="shared" si="15"/>
        <v>48952.5</v>
      </c>
      <c r="Y33" s="2">
        <f t="shared" si="15"/>
        <v>51850</v>
      </c>
      <c r="Z33" s="2">
        <f t="shared" si="15"/>
        <v>51697.5</v>
      </c>
      <c r="AA33" s="2">
        <f t="shared" si="11"/>
        <v>50020</v>
      </c>
      <c r="AB33" s="2">
        <f t="shared" si="11"/>
        <v>51545</v>
      </c>
      <c r="AC33" s="2">
        <f t="shared" si="11"/>
        <v>50020</v>
      </c>
      <c r="AD33" s="2">
        <f t="shared" si="11"/>
        <v>58712.5</v>
      </c>
      <c r="AE33" s="2">
        <f t="shared" si="11"/>
        <v>63439.999999999993</v>
      </c>
      <c r="AF33" s="2">
        <f t="shared" si="11"/>
        <v>47122.5</v>
      </c>
      <c r="AG33" s="2">
        <f t="shared" si="11"/>
        <v>51871.35</v>
      </c>
      <c r="AH33" s="2">
        <f t="shared" si="11"/>
        <v>63439.999999999993</v>
      </c>
      <c r="AI33" s="2">
        <f t="shared" si="21"/>
        <v>105485.00000000001</v>
      </c>
      <c r="AJ33" s="2">
        <f t="shared" si="21"/>
        <v>99097.500000000015</v>
      </c>
      <c r="AK33" s="2">
        <f t="shared" si="21"/>
        <v>100192.50000000001</v>
      </c>
      <c r="AL33" s="2">
        <f t="shared" si="21"/>
        <v>94241.175000000003</v>
      </c>
      <c r="AM33" s="2">
        <f t="shared" si="21"/>
        <v>102382.50000000001</v>
      </c>
      <c r="AN33" s="2">
        <f t="shared" si="5"/>
        <v>117425</v>
      </c>
      <c r="AO33" s="5">
        <f t="shared" si="16"/>
        <v>97905</v>
      </c>
      <c r="AP33" s="2">
        <f t="shared" si="16"/>
        <v>125202.49999999999</v>
      </c>
      <c r="AQ33" s="2">
        <f t="shared" si="16"/>
        <v>125812.49999999999</v>
      </c>
      <c r="AR33" s="2">
        <f t="shared" si="16"/>
        <v>139232.5</v>
      </c>
      <c r="AS33" s="2">
        <f t="shared" si="16"/>
        <v>140903.9</v>
      </c>
      <c r="AT33" s="2">
        <f t="shared" si="12"/>
        <v>134810</v>
      </c>
      <c r="AU33" s="2">
        <f t="shared" si="12"/>
        <v>179645</v>
      </c>
      <c r="AV33" s="2">
        <f t="shared" si="12"/>
        <v>173392.5</v>
      </c>
      <c r="AW33" s="2">
        <f t="shared" si="12"/>
        <v>167140</v>
      </c>
      <c r="AX33" s="2">
        <f t="shared" si="12"/>
        <v>175763.875</v>
      </c>
      <c r="AY33" s="2">
        <f t="shared" si="12"/>
        <v>190930</v>
      </c>
      <c r="AZ33" s="2">
        <f t="shared" si="12"/>
        <v>200232.5</v>
      </c>
      <c r="BA33" s="2">
        <f t="shared" si="12"/>
        <v>186507.5</v>
      </c>
      <c r="BB33" s="2">
        <f t="shared" si="12"/>
        <v>191387.5</v>
      </c>
      <c r="BC33" s="2">
        <f t="shared" si="12"/>
        <v>195419.59999999998</v>
      </c>
      <c r="BD33" s="2">
        <f t="shared" si="12"/>
        <v>200385</v>
      </c>
      <c r="BE33" s="2">
        <f t="shared" si="13"/>
        <v>157227.5</v>
      </c>
      <c r="BF33" s="2">
        <f t="shared" si="13"/>
        <v>174307.5</v>
      </c>
      <c r="BG33" s="2">
        <f t="shared" si="13"/>
        <v>190387.09999999998</v>
      </c>
      <c r="BH33" s="2">
        <f t="shared" si="13"/>
        <v>189252.5</v>
      </c>
      <c r="BI33" s="2">
        <f t="shared" si="13"/>
        <v>197049.82499999998</v>
      </c>
      <c r="BJ33" s="19"/>
    </row>
    <row r="34" spans="1:62" x14ac:dyDescent="0.25">
      <c r="A34" s="1">
        <f t="shared" si="4"/>
        <v>2048</v>
      </c>
      <c r="B34" s="2">
        <f t="shared" si="20"/>
        <v>109487.89199999999</v>
      </c>
      <c r="C34" s="2">
        <f t="shared" si="20"/>
        <v>109487.89199999999</v>
      </c>
      <c r="D34" s="2">
        <f t="shared" si="20"/>
        <v>63963.6</v>
      </c>
      <c r="E34" s="2">
        <f t="shared" si="20"/>
        <v>62481</v>
      </c>
      <c r="F34" s="2">
        <f t="shared" si="20"/>
        <v>60786.6</v>
      </c>
      <c r="G34" s="2">
        <f t="shared" si="20"/>
        <v>68411.399999999994</v>
      </c>
      <c r="H34" s="2">
        <f t="shared" si="20"/>
        <v>69046.8</v>
      </c>
      <c r="I34" s="2">
        <f t="shared" si="20"/>
        <v>69682.2</v>
      </c>
      <c r="J34" s="2">
        <f t="shared" si="20"/>
        <v>67776</v>
      </c>
      <c r="K34" s="2">
        <f t="shared" si="20"/>
        <v>78577.8</v>
      </c>
      <c r="L34" s="2">
        <f t="shared" si="20"/>
        <v>66505.2</v>
      </c>
      <c r="M34" s="2">
        <f t="shared" si="20"/>
        <v>74341.8</v>
      </c>
      <c r="N34" s="2">
        <f t="shared" si="20"/>
        <v>69894</v>
      </c>
      <c r="O34" s="2">
        <f t="shared" si="15"/>
        <v>49935.8</v>
      </c>
      <c r="P34" s="2">
        <f t="shared" si="15"/>
        <v>48853.599999999999</v>
      </c>
      <c r="Q34" s="2">
        <f t="shared" si="15"/>
        <v>59057.200000000004</v>
      </c>
      <c r="R34" s="2">
        <f t="shared" si="15"/>
        <v>47616.800000000003</v>
      </c>
      <c r="S34" s="2">
        <f t="shared" si="15"/>
        <v>47091.16</v>
      </c>
      <c r="T34" s="5">
        <f t="shared" si="15"/>
        <v>49472</v>
      </c>
      <c r="U34" s="6">
        <f t="shared" si="15"/>
        <v>51172.6</v>
      </c>
      <c r="V34" s="5">
        <f t="shared" si="15"/>
        <v>50245</v>
      </c>
      <c r="W34" s="2">
        <f t="shared" si="15"/>
        <v>47462.200000000004</v>
      </c>
      <c r="X34" s="2">
        <f t="shared" si="15"/>
        <v>49626.6</v>
      </c>
      <c r="Y34" s="2">
        <f t="shared" si="15"/>
        <v>52564</v>
      </c>
      <c r="Z34" s="2">
        <f t="shared" si="15"/>
        <v>52409.4</v>
      </c>
      <c r="AA34" s="2">
        <f t="shared" si="11"/>
        <v>50708.800000000003</v>
      </c>
      <c r="AB34" s="2">
        <f t="shared" si="11"/>
        <v>52254.8</v>
      </c>
      <c r="AC34" s="2">
        <f t="shared" si="11"/>
        <v>50708.800000000003</v>
      </c>
      <c r="AD34" s="2">
        <f t="shared" si="11"/>
        <v>59521</v>
      </c>
      <c r="AE34" s="2">
        <f t="shared" si="11"/>
        <v>64313.599999999999</v>
      </c>
      <c r="AF34" s="2">
        <f t="shared" si="11"/>
        <v>47771.4</v>
      </c>
      <c r="AG34" s="2">
        <f t="shared" si="11"/>
        <v>52585.644</v>
      </c>
      <c r="AH34" s="2">
        <f t="shared" si="11"/>
        <v>64313.599999999999</v>
      </c>
      <c r="AI34" s="2">
        <f t="shared" si="21"/>
        <v>107392.40000000001</v>
      </c>
      <c r="AJ34" s="2">
        <f t="shared" si="21"/>
        <v>100889.40000000001</v>
      </c>
      <c r="AK34" s="2">
        <f t="shared" si="21"/>
        <v>102004.20000000001</v>
      </c>
      <c r="AL34" s="2">
        <f t="shared" si="21"/>
        <v>95945.262000000002</v>
      </c>
      <c r="AM34" s="2">
        <f t="shared" si="21"/>
        <v>104233.8</v>
      </c>
      <c r="AN34" s="2">
        <f t="shared" si="5"/>
        <v>119042</v>
      </c>
      <c r="AO34" s="5">
        <f t="shared" si="16"/>
        <v>99253.2</v>
      </c>
      <c r="AP34" s="2">
        <f t="shared" si="16"/>
        <v>126926.6</v>
      </c>
      <c r="AQ34" s="2">
        <f t="shared" si="16"/>
        <v>127545</v>
      </c>
      <c r="AR34" s="2">
        <f t="shared" si="16"/>
        <v>141149.80000000002</v>
      </c>
      <c r="AS34" s="2">
        <f t="shared" si="16"/>
        <v>142844.21600000001</v>
      </c>
      <c r="AT34" s="2">
        <f t="shared" si="12"/>
        <v>136666.4</v>
      </c>
      <c r="AU34" s="2">
        <f t="shared" si="12"/>
        <v>182118.80000000002</v>
      </c>
      <c r="AV34" s="2">
        <f t="shared" si="12"/>
        <v>175780.2</v>
      </c>
      <c r="AW34" s="2">
        <f t="shared" si="12"/>
        <v>169441.6</v>
      </c>
      <c r="AX34" s="2">
        <f t="shared" si="12"/>
        <v>178184.23</v>
      </c>
      <c r="AY34" s="2">
        <f t="shared" si="12"/>
        <v>193559.2</v>
      </c>
      <c r="AZ34" s="2">
        <f t="shared" si="12"/>
        <v>202989.80000000002</v>
      </c>
      <c r="BA34" s="2">
        <f t="shared" si="12"/>
        <v>189075.80000000002</v>
      </c>
      <c r="BB34" s="2">
        <f t="shared" si="12"/>
        <v>194023</v>
      </c>
      <c r="BC34" s="2">
        <f t="shared" si="12"/>
        <v>198110.62400000001</v>
      </c>
      <c r="BD34" s="2">
        <f t="shared" si="12"/>
        <v>203144.4</v>
      </c>
      <c r="BE34" s="2">
        <f t="shared" si="13"/>
        <v>159392.6</v>
      </c>
      <c r="BF34" s="2">
        <f t="shared" si="13"/>
        <v>176707.80000000002</v>
      </c>
      <c r="BG34" s="2">
        <f t="shared" si="13"/>
        <v>193008.82399999999</v>
      </c>
      <c r="BH34" s="2">
        <f t="shared" si="13"/>
        <v>191858.6</v>
      </c>
      <c r="BI34" s="2">
        <f t="shared" si="13"/>
        <v>199763.29800000001</v>
      </c>
      <c r="BJ34" s="19"/>
    </row>
    <row r="35" spans="1:62" x14ac:dyDescent="0.25">
      <c r="A35" s="1">
        <f t="shared" si="4"/>
        <v>2049</v>
      </c>
      <c r="B35" s="2">
        <f t="shared" si="20"/>
        <v>111710.73399999998</v>
      </c>
      <c r="C35" s="2">
        <f t="shared" si="20"/>
        <v>111710.73399999998</v>
      </c>
      <c r="D35" s="2">
        <f t="shared" si="20"/>
        <v>65262.19999999999</v>
      </c>
      <c r="E35" s="2">
        <f t="shared" si="20"/>
        <v>63749.499999999985</v>
      </c>
      <c r="F35" s="2">
        <f t="shared" si="20"/>
        <v>62020.69999999999</v>
      </c>
      <c r="G35" s="2">
        <f t="shared" si="20"/>
        <v>69800.299999999988</v>
      </c>
      <c r="H35" s="2">
        <f t="shared" si="20"/>
        <v>70448.599999999991</v>
      </c>
      <c r="I35" s="2">
        <f t="shared" si="20"/>
        <v>71096.89999999998</v>
      </c>
      <c r="J35" s="2">
        <f t="shared" si="20"/>
        <v>69151.999999999985</v>
      </c>
      <c r="K35" s="2">
        <f t="shared" si="20"/>
        <v>80173.099999999991</v>
      </c>
      <c r="L35" s="2">
        <f t="shared" si="20"/>
        <v>67855.399999999994</v>
      </c>
      <c r="M35" s="2">
        <f t="shared" si="20"/>
        <v>75851.099999999991</v>
      </c>
      <c r="N35" s="2">
        <f t="shared" si="20"/>
        <v>71312.999999999985</v>
      </c>
      <c r="O35" s="2">
        <f t="shared" si="15"/>
        <v>50614.100000000006</v>
      </c>
      <c r="P35" s="2">
        <f t="shared" si="15"/>
        <v>49517.200000000004</v>
      </c>
      <c r="Q35" s="2">
        <f t="shared" si="15"/>
        <v>59859.400000000009</v>
      </c>
      <c r="R35" s="2">
        <f t="shared" si="15"/>
        <v>48263.600000000006</v>
      </c>
      <c r="S35" s="2">
        <f t="shared" si="15"/>
        <v>47730.820000000007</v>
      </c>
      <c r="T35" s="5">
        <f t="shared" si="15"/>
        <v>50144.000000000007</v>
      </c>
      <c r="U35" s="6">
        <f t="shared" si="15"/>
        <v>51867.700000000004</v>
      </c>
      <c r="V35" s="5">
        <f t="shared" si="15"/>
        <v>50927.500000000007</v>
      </c>
      <c r="W35" s="2">
        <f t="shared" si="15"/>
        <v>48106.900000000009</v>
      </c>
      <c r="X35" s="2">
        <f t="shared" si="15"/>
        <v>50300.700000000004</v>
      </c>
      <c r="Y35" s="2">
        <f t="shared" si="15"/>
        <v>53278.000000000007</v>
      </c>
      <c r="Z35" s="2">
        <f t="shared" si="15"/>
        <v>53121.3</v>
      </c>
      <c r="AA35" s="2">
        <f t="shared" si="11"/>
        <v>51397.600000000006</v>
      </c>
      <c r="AB35" s="2">
        <f t="shared" si="11"/>
        <v>52964.600000000006</v>
      </c>
      <c r="AC35" s="2">
        <f t="shared" si="11"/>
        <v>51397.600000000006</v>
      </c>
      <c r="AD35" s="2">
        <f t="shared" si="11"/>
        <v>60329.500000000007</v>
      </c>
      <c r="AE35" s="2">
        <f t="shared" si="11"/>
        <v>65187.200000000004</v>
      </c>
      <c r="AF35" s="2">
        <f t="shared" si="11"/>
        <v>48420.3</v>
      </c>
      <c r="AG35" s="2">
        <f t="shared" si="11"/>
        <v>53299.938000000009</v>
      </c>
      <c r="AH35" s="2">
        <f t="shared" si="11"/>
        <v>65187.200000000004</v>
      </c>
      <c r="AI35" s="2">
        <f t="shared" si="21"/>
        <v>109299.8</v>
      </c>
      <c r="AJ35" s="2">
        <f t="shared" si="21"/>
        <v>102681.3</v>
      </c>
      <c r="AK35" s="2">
        <f t="shared" si="21"/>
        <v>103815.9</v>
      </c>
      <c r="AL35" s="2">
        <f t="shared" si="21"/>
        <v>97649.349000000002</v>
      </c>
      <c r="AM35" s="2">
        <f t="shared" si="21"/>
        <v>106085.1</v>
      </c>
      <c r="AN35" s="2">
        <f t="shared" si="5"/>
        <v>120659.00000000001</v>
      </c>
      <c r="AO35" s="5">
        <f t="shared" si="16"/>
        <v>100601.40000000001</v>
      </c>
      <c r="AP35" s="2">
        <f t="shared" si="16"/>
        <v>128650.70000000001</v>
      </c>
      <c r="AQ35" s="2">
        <f t="shared" si="16"/>
        <v>129277.50000000001</v>
      </c>
      <c r="AR35" s="2">
        <f t="shared" si="16"/>
        <v>143067.1</v>
      </c>
      <c r="AS35" s="2">
        <f t="shared" si="16"/>
        <v>144784.53200000001</v>
      </c>
      <c r="AT35" s="2">
        <f t="shared" si="12"/>
        <v>138522.80000000002</v>
      </c>
      <c r="AU35" s="2">
        <f t="shared" si="12"/>
        <v>184592.6</v>
      </c>
      <c r="AV35" s="2">
        <f t="shared" si="12"/>
        <v>178167.90000000002</v>
      </c>
      <c r="AW35" s="2">
        <f t="shared" si="12"/>
        <v>171743.2</v>
      </c>
      <c r="AX35" s="2">
        <f t="shared" si="12"/>
        <v>180604.58500000002</v>
      </c>
      <c r="AY35" s="2">
        <f t="shared" si="12"/>
        <v>196188.40000000002</v>
      </c>
      <c r="AZ35" s="2">
        <f t="shared" si="12"/>
        <v>205747.10000000003</v>
      </c>
      <c r="BA35" s="2">
        <f t="shared" si="12"/>
        <v>191644.10000000003</v>
      </c>
      <c r="BB35" s="2">
        <f t="shared" si="12"/>
        <v>196658.50000000003</v>
      </c>
      <c r="BC35" s="2">
        <f t="shared" si="12"/>
        <v>200801.64800000002</v>
      </c>
      <c r="BD35" s="2">
        <f t="shared" si="12"/>
        <v>205903.80000000002</v>
      </c>
      <c r="BE35" s="2">
        <f t="shared" si="13"/>
        <v>161557.70000000001</v>
      </c>
      <c r="BF35" s="2">
        <f t="shared" si="13"/>
        <v>179108.1</v>
      </c>
      <c r="BG35" s="2">
        <f t="shared" si="13"/>
        <v>195630.54800000001</v>
      </c>
      <c r="BH35" s="2">
        <f t="shared" si="13"/>
        <v>194464.7</v>
      </c>
      <c r="BI35" s="2">
        <f t="shared" si="13"/>
        <v>202476.77100000001</v>
      </c>
      <c r="BJ35" s="19"/>
    </row>
    <row r="36" spans="1:62" x14ac:dyDescent="0.25">
      <c r="A36" s="1">
        <f t="shared" si="4"/>
        <v>2050</v>
      </c>
      <c r="B36" s="2">
        <f t="shared" si="20"/>
        <v>113933.57599999999</v>
      </c>
      <c r="C36" s="2">
        <f t="shared" si="20"/>
        <v>113933.57599999999</v>
      </c>
      <c r="D36" s="2">
        <f t="shared" si="20"/>
        <v>66560.799999999988</v>
      </c>
      <c r="E36" s="2">
        <f t="shared" si="20"/>
        <v>65017.999999999993</v>
      </c>
      <c r="F36" s="2">
        <f t="shared" si="20"/>
        <v>63254.799999999996</v>
      </c>
      <c r="G36" s="2">
        <f t="shared" si="20"/>
        <v>71189.2</v>
      </c>
      <c r="H36" s="2">
        <f t="shared" si="20"/>
        <v>71850.399999999994</v>
      </c>
      <c r="I36" s="2">
        <f t="shared" si="20"/>
        <v>72511.599999999991</v>
      </c>
      <c r="J36" s="2">
        <f t="shared" si="20"/>
        <v>70527.999999999985</v>
      </c>
      <c r="K36" s="2">
        <f t="shared" si="20"/>
        <v>81768.399999999994</v>
      </c>
      <c r="L36" s="2">
        <f t="shared" si="20"/>
        <v>69205.599999999991</v>
      </c>
      <c r="M36" s="2">
        <f t="shared" si="20"/>
        <v>77360.399999999994</v>
      </c>
      <c r="N36" s="2">
        <f t="shared" si="20"/>
        <v>72731.999999999985</v>
      </c>
      <c r="O36" s="2">
        <f t="shared" si="15"/>
        <v>51292.4</v>
      </c>
      <c r="P36" s="2">
        <f t="shared" si="15"/>
        <v>50180.800000000003</v>
      </c>
      <c r="Q36" s="2">
        <f t="shared" si="15"/>
        <v>60661.600000000006</v>
      </c>
      <c r="R36" s="2">
        <f t="shared" si="15"/>
        <v>48910.400000000001</v>
      </c>
      <c r="S36" s="2">
        <f t="shared" si="15"/>
        <v>48370.48</v>
      </c>
      <c r="T36" s="5">
        <f t="shared" si="15"/>
        <v>50816</v>
      </c>
      <c r="U36" s="6">
        <f t="shared" si="15"/>
        <v>52562.8</v>
      </c>
      <c r="V36" s="5">
        <f t="shared" si="15"/>
        <v>51610</v>
      </c>
      <c r="W36" s="2">
        <f t="shared" si="15"/>
        <v>48751.600000000006</v>
      </c>
      <c r="X36" s="2">
        <f t="shared" si="15"/>
        <v>50974.8</v>
      </c>
      <c r="Y36" s="2">
        <f t="shared" si="15"/>
        <v>53992</v>
      </c>
      <c r="Z36" s="2">
        <f t="shared" si="15"/>
        <v>53833.200000000004</v>
      </c>
      <c r="AA36" s="2">
        <f t="shared" si="11"/>
        <v>52086.400000000001</v>
      </c>
      <c r="AB36" s="2">
        <f t="shared" si="11"/>
        <v>53674.400000000001</v>
      </c>
      <c r="AC36" s="2">
        <f t="shared" si="11"/>
        <v>52086.400000000001</v>
      </c>
      <c r="AD36" s="2">
        <f t="shared" si="11"/>
        <v>61138</v>
      </c>
      <c r="AE36" s="2">
        <f t="shared" si="11"/>
        <v>66060.800000000003</v>
      </c>
      <c r="AF36" s="2">
        <f t="shared" si="11"/>
        <v>49069.200000000004</v>
      </c>
      <c r="AG36" s="2">
        <f t="shared" si="11"/>
        <v>54014.232000000004</v>
      </c>
      <c r="AH36" s="2">
        <f t="shared" si="11"/>
        <v>66060.800000000003</v>
      </c>
      <c r="AI36" s="2">
        <f t="shared" si="21"/>
        <v>111207.2</v>
      </c>
      <c r="AJ36" s="2">
        <f t="shared" si="21"/>
        <v>104473.2</v>
      </c>
      <c r="AK36" s="2">
        <f t="shared" si="21"/>
        <v>105627.59999999999</v>
      </c>
      <c r="AL36" s="2">
        <f t="shared" si="21"/>
        <v>99353.436000000002</v>
      </c>
      <c r="AM36" s="2">
        <f t="shared" si="21"/>
        <v>107936.4</v>
      </c>
      <c r="AN36" s="2">
        <f t="shared" si="5"/>
        <v>122276</v>
      </c>
      <c r="AO36" s="5">
        <f t="shared" si="16"/>
        <v>101949.6</v>
      </c>
      <c r="AP36" s="2">
        <f t="shared" si="16"/>
        <v>130374.8</v>
      </c>
      <c r="AQ36" s="2">
        <f t="shared" si="16"/>
        <v>131010</v>
      </c>
      <c r="AR36" s="2">
        <f t="shared" si="16"/>
        <v>144984.4</v>
      </c>
      <c r="AS36" s="2">
        <f t="shared" si="16"/>
        <v>146724.848</v>
      </c>
      <c r="AT36" s="2">
        <f t="shared" si="12"/>
        <v>140379.20000000001</v>
      </c>
      <c r="AU36" s="2">
        <f t="shared" si="12"/>
        <v>187066.40000000002</v>
      </c>
      <c r="AV36" s="2">
        <f t="shared" si="12"/>
        <v>180555.6</v>
      </c>
      <c r="AW36" s="2">
        <f t="shared" si="12"/>
        <v>174044.80000000002</v>
      </c>
      <c r="AX36" s="2">
        <f t="shared" si="12"/>
        <v>183024.94</v>
      </c>
      <c r="AY36" s="2">
        <f t="shared" si="12"/>
        <v>198817.6</v>
      </c>
      <c r="AZ36" s="2">
        <f t="shared" si="12"/>
        <v>208504.40000000002</v>
      </c>
      <c r="BA36" s="2">
        <f t="shared" si="12"/>
        <v>194212.40000000002</v>
      </c>
      <c r="BB36" s="2">
        <f t="shared" si="12"/>
        <v>199294</v>
      </c>
      <c r="BC36" s="2">
        <f t="shared" si="12"/>
        <v>203492.67200000002</v>
      </c>
      <c r="BD36" s="2">
        <f t="shared" si="12"/>
        <v>208663.2</v>
      </c>
      <c r="BE36" s="2">
        <f t="shared" si="13"/>
        <v>163722.80000000002</v>
      </c>
      <c r="BF36" s="2">
        <f t="shared" si="13"/>
        <v>181508.40000000002</v>
      </c>
      <c r="BG36" s="2">
        <f t="shared" si="13"/>
        <v>198252.272</v>
      </c>
      <c r="BH36" s="2">
        <f t="shared" si="13"/>
        <v>197070.80000000002</v>
      </c>
      <c r="BI36" s="2">
        <f t="shared" si="13"/>
        <v>205190.24400000001</v>
      </c>
      <c r="BJ36" s="19"/>
    </row>
    <row r="37" spans="1:62" x14ac:dyDescent="0.25">
      <c r="A37" s="1">
        <f t="shared" si="4"/>
        <v>2051</v>
      </c>
      <c r="B37" s="2">
        <f t="shared" si="20"/>
        <v>116156.41799999999</v>
      </c>
      <c r="C37" s="2">
        <f t="shared" si="20"/>
        <v>116156.41799999999</v>
      </c>
      <c r="D37" s="2">
        <f t="shared" si="20"/>
        <v>67859.399999999994</v>
      </c>
      <c r="E37" s="2">
        <f t="shared" si="20"/>
        <v>66286.5</v>
      </c>
      <c r="F37" s="2">
        <f t="shared" si="20"/>
        <v>64488.899999999994</v>
      </c>
      <c r="G37" s="2">
        <f t="shared" si="20"/>
        <v>72578.099999999991</v>
      </c>
      <c r="H37" s="2">
        <f t="shared" si="20"/>
        <v>73252.2</v>
      </c>
      <c r="I37" s="2">
        <f t="shared" si="20"/>
        <v>73926.3</v>
      </c>
      <c r="J37" s="2">
        <f t="shared" si="20"/>
        <v>71904</v>
      </c>
      <c r="K37" s="2">
        <f t="shared" si="20"/>
        <v>83363.7</v>
      </c>
      <c r="L37" s="2">
        <f t="shared" si="20"/>
        <v>70555.8</v>
      </c>
      <c r="M37" s="2">
        <f t="shared" si="20"/>
        <v>78869.7</v>
      </c>
      <c r="N37" s="2">
        <f t="shared" si="20"/>
        <v>74151</v>
      </c>
      <c r="O37" s="2">
        <f t="shared" si="15"/>
        <v>51970.7</v>
      </c>
      <c r="P37" s="2">
        <f t="shared" si="15"/>
        <v>50844.4</v>
      </c>
      <c r="Q37" s="2">
        <f t="shared" si="15"/>
        <v>61463.8</v>
      </c>
      <c r="R37" s="2">
        <f t="shared" si="15"/>
        <v>49557.2</v>
      </c>
      <c r="S37" s="2">
        <f t="shared" si="15"/>
        <v>49010.14</v>
      </c>
      <c r="T37" s="5">
        <f t="shared" si="15"/>
        <v>51488</v>
      </c>
      <c r="U37" s="6">
        <f t="shared" si="15"/>
        <v>53257.9</v>
      </c>
      <c r="V37" s="5">
        <f t="shared" si="15"/>
        <v>52292.5</v>
      </c>
      <c r="W37" s="2">
        <f t="shared" si="15"/>
        <v>49396.3</v>
      </c>
      <c r="X37" s="2">
        <f t="shared" si="15"/>
        <v>51648.9</v>
      </c>
      <c r="Y37" s="2">
        <f t="shared" si="15"/>
        <v>54706</v>
      </c>
      <c r="Z37" s="2">
        <f t="shared" si="15"/>
        <v>54545.1</v>
      </c>
      <c r="AA37" s="2">
        <f t="shared" si="11"/>
        <v>52775.199999999997</v>
      </c>
      <c r="AB37" s="2">
        <f t="shared" si="11"/>
        <v>54384.2</v>
      </c>
      <c r="AC37" s="2">
        <f t="shared" si="11"/>
        <v>52775.199999999997</v>
      </c>
      <c r="AD37" s="2">
        <f t="shared" si="11"/>
        <v>61946.5</v>
      </c>
      <c r="AE37" s="2">
        <f t="shared" si="11"/>
        <v>66934.399999999994</v>
      </c>
      <c r="AF37" s="2">
        <f t="shared" si="11"/>
        <v>49718.1</v>
      </c>
      <c r="AG37" s="2">
        <f t="shared" si="11"/>
        <v>54728.525999999998</v>
      </c>
      <c r="AH37" s="2">
        <f t="shared" si="11"/>
        <v>66934.399999999994</v>
      </c>
      <c r="AI37" s="2">
        <f t="shared" si="21"/>
        <v>113114.6</v>
      </c>
      <c r="AJ37" s="2">
        <f t="shared" si="21"/>
        <v>106265.1</v>
      </c>
      <c r="AK37" s="2">
        <f t="shared" si="21"/>
        <v>107439.3</v>
      </c>
      <c r="AL37" s="2">
        <f t="shared" si="21"/>
        <v>101057.523</v>
      </c>
      <c r="AM37" s="2">
        <f t="shared" si="21"/>
        <v>109787.7</v>
      </c>
      <c r="AN37" s="2">
        <f t="shared" si="5"/>
        <v>123893</v>
      </c>
      <c r="AO37" s="5">
        <f t="shared" si="16"/>
        <v>103297.8</v>
      </c>
      <c r="AP37" s="2">
        <f t="shared" si="16"/>
        <v>132098.9</v>
      </c>
      <c r="AQ37" s="2">
        <f t="shared" si="16"/>
        <v>132742.5</v>
      </c>
      <c r="AR37" s="2">
        <f t="shared" si="16"/>
        <v>146901.70000000001</v>
      </c>
      <c r="AS37" s="2">
        <f t="shared" si="16"/>
        <v>148665.16399999999</v>
      </c>
      <c r="AT37" s="2">
        <f t="shared" si="12"/>
        <v>142235.6</v>
      </c>
      <c r="AU37" s="2">
        <f t="shared" si="12"/>
        <v>189540.2</v>
      </c>
      <c r="AV37" s="2">
        <f t="shared" si="12"/>
        <v>182943.3</v>
      </c>
      <c r="AW37" s="2">
        <f t="shared" si="12"/>
        <v>176346.4</v>
      </c>
      <c r="AX37" s="2">
        <f t="shared" si="12"/>
        <v>185445.29500000001</v>
      </c>
      <c r="AY37" s="2">
        <f t="shared" si="12"/>
        <v>201446.8</v>
      </c>
      <c r="AZ37" s="2">
        <f t="shared" si="12"/>
        <v>211261.7</v>
      </c>
      <c r="BA37" s="2">
        <f t="shared" si="12"/>
        <v>196780.7</v>
      </c>
      <c r="BB37" s="2">
        <f t="shared" si="12"/>
        <v>201929.5</v>
      </c>
      <c r="BC37" s="2">
        <f t="shared" si="12"/>
        <v>206183.696</v>
      </c>
      <c r="BD37" s="2">
        <f t="shared" si="12"/>
        <v>211422.6</v>
      </c>
      <c r="BE37" s="2">
        <f t="shared" si="13"/>
        <v>165887.9</v>
      </c>
      <c r="BF37" s="2">
        <f t="shared" si="13"/>
        <v>183908.7</v>
      </c>
      <c r="BG37" s="2">
        <f t="shared" si="13"/>
        <v>200873.99599999998</v>
      </c>
      <c r="BH37" s="2">
        <f t="shared" si="13"/>
        <v>199676.9</v>
      </c>
      <c r="BI37" s="2">
        <f t="shared" si="13"/>
        <v>207903.717</v>
      </c>
      <c r="BJ37" s="19"/>
    </row>
    <row r="38" spans="1:62" x14ac:dyDescent="0.25">
      <c r="A38" s="1">
        <f t="shared" si="4"/>
        <v>2052</v>
      </c>
      <c r="B38" s="2">
        <f t="shared" si="20"/>
        <v>118379.26</v>
      </c>
      <c r="C38" s="2">
        <f t="shared" si="20"/>
        <v>118379.26</v>
      </c>
      <c r="D38" s="2">
        <f t="shared" si="20"/>
        <v>69158</v>
      </c>
      <c r="E38" s="2">
        <f t="shared" si="20"/>
        <v>67555</v>
      </c>
      <c r="F38" s="2">
        <f t="shared" si="20"/>
        <v>65723</v>
      </c>
      <c r="G38" s="2">
        <f t="shared" si="20"/>
        <v>73967</v>
      </c>
      <c r="H38" s="2">
        <f t="shared" si="20"/>
        <v>74654</v>
      </c>
      <c r="I38" s="2">
        <f t="shared" si="20"/>
        <v>75341</v>
      </c>
      <c r="J38" s="2">
        <f t="shared" si="20"/>
        <v>73280</v>
      </c>
      <c r="K38" s="2">
        <f t="shared" si="20"/>
        <v>84959</v>
      </c>
      <c r="L38" s="2">
        <f t="shared" si="20"/>
        <v>71906</v>
      </c>
      <c r="M38" s="2">
        <f t="shared" si="20"/>
        <v>80379</v>
      </c>
      <c r="N38" s="2">
        <f t="shared" si="20"/>
        <v>75570</v>
      </c>
      <c r="O38" s="2">
        <f t="shared" si="15"/>
        <v>52649</v>
      </c>
      <c r="P38" s="2">
        <f t="shared" si="15"/>
        <v>51508</v>
      </c>
      <c r="Q38" s="2">
        <f t="shared" si="15"/>
        <v>62265.999999999993</v>
      </c>
      <c r="R38" s="2">
        <f t="shared" si="15"/>
        <v>50204</v>
      </c>
      <c r="S38" s="2">
        <f t="shared" si="15"/>
        <v>49649.799999999996</v>
      </c>
      <c r="T38" s="5">
        <f t="shared" si="15"/>
        <v>52160</v>
      </c>
      <c r="U38" s="6">
        <f t="shared" si="15"/>
        <v>53953</v>
      </c>
      <c r="V38" s="5">
        <f t="shared" si="15"/>
        <v>52975</v>
      </c>
      <c r="W38" s="2">
        <f t="shared" si="15"/>
        <v>50041</v>
      </c>
      <c r="X38" s="2">
        <f t="shared" si="15"/>
        <v>52323</v>
      </c>
      <c r="Y38" s="2">
        <f t="shared" si="15"/>
        <v>55420</v>
      </c>
      <c r="Z38" s="2">
        <f t="shared" si="15"/>
        <v>55257</v>
      </c>
      <c r="AA38" s="2">
        <f t="shared" si="11"/>
        <v>53464</v>
      </c>
      <c r="AB38" s="2">
        <f t="shared" si="11"/>
        <v>55094</v>
      </c>
      <c r="AC38" s="2">
        <f t="shared" si="11"/>
        <v>53464</v>
      </c>
      <c r="AD38" s="2">
        <f t="shared" si="11"/>
        <v>62754.999999999993</v>
      </c>
      <c r="AE38" s="2">
        <f t="shared" si="11"/>
        <v>67808</v>
      </c>
      <c r="AF38" s="2">
        <f t="shared" si="11"/>
        <v>50367</v>
      </c>
      <c r="AG38" s="2">
        <f t="shared" si="11"/>
        <v>55442.82</v>
      </c>
      <c r="AH38" s="2">
        <f t="shared" si="11"/>
        <v>67808</v>
      </c>
      <c r="AI38" s="2">
        <f t="shared" si="21"/>
        <v>115022</v>
      </c>
      <c r="AJ38" s="2">
        <f t="shared" si="21"/>
        <v>108057</v>
      </c>
      <c r="AK38" s="2">
        <f t="shared" si="21"/>
        <v>109251</v>
      </c>
      <c r="AL38" s="2">
        <f t="shared" si="21"/>
        <v>102761.61</v>
      </c>
      <c r="AM38" s="2">
        <f t="shared" si="21"/>
        <v>111639</v>
      </c>
      <c r="AN38" s="2">
        <f t="shared" si="5"/>
        <v>125509.99999999999</v>
      </c>
      <c r="AO38" s="5">
        <f t="shared" si="16"/>
        <v>104646</v>
      </c>
      <c r="AP38" s="2">
        <f t="shared" si="16"/>
        <v>133823</v>
      </c>
      <c r="AQ38" s="2">
        <f t="shared" si="16"/>
        <v>134475</v>
      </c>
      <c r="AR38" s="2">
        <f t="shared" si="16"/>
        <v>148819</v>
      </c>
      <c r="AS38" s="2">
        <f t="shared" si="16"/>
        <v>150605.47999999998</v>
      </c>
      <c r="AT38" s="2">
        <f t="shared" si="12"/>
        <v>144092</v>
      </c>
      <c r="AU38" s="2">
        <f t="shared" si="12"/>
        <v>192014</v>
      </c>
      <c r="AV38" s="2">
        <f t="shared" si="12"/>
        <v>185331</v>
      </c>
      <c r="AW38" s="2">
        <f t="shared" si="12"/>
        <v>178648</v>
      </c>
      <c r="AX38" s="2">
        <f t="shared" si="12"/>
        <v>187865.65</v>
      </c>
      <c r="AY38" s="2">
        <f t="shared" si="12"/>
        <v>204076</v>
      </c>
      <c r="AZ38" s="2">
        <f t="shared" si="12"/>
        <v>214019</v>
      </c>
      <c r="BA38" s="2">
        <f t="shared" si="12"/>
        <v>199349</v>
      </c>
      <c r="BB38" s="2">
        <f t="shared" si="12"/>
        <v>204565</v>
      </c>
      <c r="BC38" s="2">
        <f t="shared" si="12"/>
        <v>208874.71999999997</v>
      </c>
      <c r="BD38" s="2">
        <f t="shared" si="12"/>
        <v>214182</v>
      </c>
      <c r="BE38" s="2">
        <f t="shared" si="13"/>
        <v>168053</v>
      </c>
      <c r="BF38" s="2">
        <f t="shared" si="13"/>
        <v>186309</v>
      </c>
      <c r="BG38" s="2">
        <f t="shared" si="13"/>
        <v>203495.72</v>
      </c>
      <c r="BH38" s="2">
        <f t="shared" si="13"/>
        <v>202283</v>
      </c>
      <c r="BI38" s="2">
        <f t="shared" si="13"/>
        <v>210617.18999999997</v>
      </c>
      <c r="BJ38" s="19"/>
    </row>
    <row r="39" spans="1:62" x14ac:dyDescent="0.25">
      <c r="A39" s="1">
        <f t="shared" si="4"/>
        <v>2053</v>
      </c>
      <c r="B39" s="2">
        <f t="shared" si="20"/>
        <v>120602.10200000001</v>
      </c>
      <c r="C39" s="2">
        <f t="shared" si="20"/>
        <v>120602.10200000001</v>
      </c>
      <c r="D39" s="2">
        <f t="shared" si="20"/>
        <v>70456.600000000006</v>
      </c>
      <c r="E39" s="2">
        <f t="shared" si="20"/>
        <v>68823.5</v>
      </c>
      <c r="F39" s="2">
        <f t="shared" si="20"/>
        <v>66957.100000000006</v>
      </c>
      <c r="G39" s="2">
        <f t="shared" si="20"/>
        <v>75355.900000000009</v>
      </c>
      <c r="H39" s="2">
        <f t="shared" si="20"/>
        <v>76055.8</v>
      </c>
      <c r="I39" s="2">
        <f t="shared" si="20"/>
        <v>76755.700000000012</v>
      </c>
      <c r="J39" s="2">
        <f t="shared" si="20"/>
        <v>74656</v>
      </c>
      <c r="K39" s="2">
        <f t="shared" si="20"/>
        <v>86554.3</v>
      </c>
      <c r="L39" s="2">
        <f t="shared" si="20"/>
        <v>73256.200000000012</v>
      </c>
      <c r="M39" s="2">
        <f t="shared" si="20"/>
        <v>81888.3</v>
      </c>
      <c r="N39" s="2">
        <f t="shared" si="20"/>
        <v>76989</v>
      </c>
      <c r="O39" s="2">
        <f t="shared" si="15"/>
        <v>53327.3</v>
      </c>
      <c r="P39" s="2">
        <f t="shared" si="15"/>
        <v>52171.6</v>
      </c>
      <c r="Q39" s="2">
        <f t="shared" si="15"/>
        <v>63068.200000000004</v>
      </c>
      <c r="R39" s="2">
        <f t="shared" si="15"/>
        <v>50850.8</v>
      </c>
      <c r="S39" s="2">
        <f t="shared" si="15"/>
        <v>50289.46</v>
      </c>
      <c r="T39" s="5">
        <f t="shared" si="15"/>
        <v>52832</v>
      </c>
      <c r="U39" s="6">
        <f t="shared" si="15"/>
        <v>54648.1</v>
      </c>
      <c r="V39" s="5">
        <f t="shared" si="15"/>
        <v>53657.5</v>
      </c>
      <c r="W39" s="2">
        <f t="shared" si="15"/>
        <v>50685.7</v>
      </c>
      <c r="X39" s="2">
        <f t="shared" si="15"/>
        <v>52997.1</v>
      </c>
      <c r="Y39" s="2">
        <f t="shared" si="15"/>
        <v>56134</v>
      </c>
      <c r="Z39" s="2">
        <f t="shared" si="15"/>
        <v>55968.9</v>
      </c>
      <c r="AA39" s="2">
        <f t="shared" si="11"/>
        <v>54152.800000000003</v>
      </c>
      <c r="AB39" s="2">
        <f t="shared" si="11"/>
        <v>55803.8</v>
      </c>
      <c r="AC39" s="2">
        <f t="shared" si="11"/>
        <v>54152.800000000003</v>
      </c>
      <c r="AD39" s="2">
        <f t="shared" si="11"/>
        <v>63563.5</v>
      </c>
      <c r="AE39" s="2">
        <f t="shared" si="11"/>
        <v>68681.600000000006</v>
      </c>
      <c r="AF39" s="2">
        <f t="shared" si="11"/>
        <v>51015.9</v>
      </c>
      <c r="AG39" s="2">
        <f t="shared" si="11"/>
        <v>56157.114000000001</v>
      </c>
      <c r="AH39" s="2">
        <f t="shared" si="11"/>
        <v>68681.600000000006</v>
      </c>
      <c r="AI39" s="2">
        <f t="shared" si="21"/>
        <v>116929.40000000001</v>
      </c>
      <c r="AJ39" s="2">
        <f t="shared" si="21"/>
        <v>109848.90000000001</v>
      </c>
      <c r="AK39" s="2">
        <f t="shared" si="21"/>
        <v>111062.70000000001</v>
      </c>
      <c r="AL39" s="2">
        <f t="shared" si="21"/>
        <v>104465.697</v>
      </c>
      <c r="AM39" s="2">
        <f t="shared" si="21"/>
        <v>113490.3</v>
      </c>
      <c r="AN39" s="2">
        <f t="shared" si="5"/>
        <v>127127</v>
      </c>
      <c r="AO39" s="5">
        <f t="shared" si="16"/>
        <v>105994.2</v>
      </c>
      <c r="AP39" s="2">
        <f t="shared" si="16"/>
        <v>135547.1</v>
      </c>
      <c r="AQ39" s="2">
        <f t="shared" si="16"/>
        <v>136207.5</v>
      </c>
      <c r="AR39" s="2">
        <f t="shared" si="16"/>
        <v>150736.29999999999</v>
      </c>
      <c r="AS39" s="2">
        <f t="shared" si="16"/>
        <v>152545.796</v>
      </c>
      <c r="AT39" s="2">
        <f t="shared" si="12"/>
        <v>145948.4</v>
      </c>
      <c r="AU39" s="2">
        <f t="shared" si="12"/>
        <v>194487.8</v>
      </c>
      <c r="AV39" s="2">
        <f t="shared" si="12"/>
        <v>187718.7</v>
      </c>
      <c r="AW39" s="2">
        <f t="shared" si="12"/>
        <v>180949.6</v>
      </c>
      <c r="AX39" s="2">
        <f t="shared" si="12"/>
        <v>190286.005</v>
      </c>
      <c r="AY39" s="2">
        <f t="shared" si="12"/>
        <v>206705.2</v>
      </c>
      <c r="AZ39" s="2">
        <f t="shared" si="12"/>
        <v>216776.30000000002</v>
      </c>
      <c r="BA39" s="2">
        <f t="shared" si="12"/>
        <v>201917.3</v>
      </c>
      <c r="BB39" s="2">
        <f t="shared" si="12"/>
        <v>207200.5</v>
      </c>
      <c r="BC39" s="2">
        <f t="shared" si="12"/>
        <v>211565.74400000001</v>
      </c>
      <c r="BD39" s="2">
        <f t="shared" si="12"/>
        <v>216941.4</v>
      </c>
      <c r="BE39" s="2">
        <f t="shared" si="13"/>
        <v>170218.1</v>
      </c>
      <c r="BF39" s="2">
        <f t="shared" si="13"/>
        <v>188709.3</v>
      </c>
      <c r="BG39" s="2">
        <f t="shared" si="13"/>
        <v>206117.44399999999</v>
      </c>
      <c r="BH39" s="2">
        <f t="shared" si="13"/>
        <v>204889.1</v>
      </c>
      <c r="BI39" s="2">
        <f t="shared" si="13"/>
        <v>213330.663</v>
      </c>
      <c r="BJ39" s="19"/>
    </row>
    <row r="40" spans="1:62" x14ac:dyDescent="0.25">
      <c r="A40" s="1">
        <f t="shared" si="4"/>
        <v>2054</v>
      </c>
      <c r="B40" s="2">
        <f t="shared" si="20"/>
        <v>122824.94399999999</v>
      </c>
      <c r="C40" s="2">
        <f t="shared" si="20"/>
        <v>122824.94399999999</v>
      </c>
      <c r="D40" s="2">
        <f t="shared" si="20"/>
        <v>71755.199999999997</v>
      </c>
      <c r="E40" s="2">
        <f t="shared" si="20"/>
        <v>70092</v>
      </c>
      <c r="F40" s="2">
        <f t="shared" si="20"/>
        <v>68191.199999999997</v>
      </c>
      <c r="G40" s="2">
        <f t="shared" si="20"/>
        <v>76744.800000000003</v>
      </c>
      <c r="H40" s="2">
        <f t="shared" si="20"/>
        <v>77457.599999999991</v>
      </c>
      <c r="I40" s="2">
        <f t="shared" si="20"/>
        <v>78170.399999999994</v>
      </c>
      <c r="J40" s="2">
        <f t="shared" si="20"/>
        <v>76032</v>
      </c>
      <c r="K40" s="2">
        <f t="shared" si="20"/>
        <v>88149.599999999991</v>
      </c>
      <c r="L40" s="2">
        <f t="shared" si="20"/>
        <v>74606.399999999994</v>
      </c>
      <c r="M40" s="2">
        <f t="shared" si="20"/>
        <v>83397.599999999991</v>
      </c>
      <c r="N40" s="2">
        <f t="shared" si="20"/>
        <v>78408</v>
      </c>
      <c r="O40" s="2">
        <f t="shared" si="15"/>
        <v>54005.600000000006</v>
      </c>
      <c r="P40" s="2">
        <f t="shared" si="15"/>
        <v>52835.200000000004</v>
      </c>
      <c r="Q40" s="2">
        <f t="shared" si="15"/>
        <v>63870.400000000009</v>
      </c>
      <c r="R40" s="2">
        <f t="shared" si="15"/>
        <v>51497.600000000006</v>
      </c>
      <c r="S40" s="2">
        <f t="shared" si="15"/>
        <v>50929.120000000003</v>
      </c>
      <c r="T40" s="5">
        <f t="shared" si="15"/>
        <v>53504.000000000007</v>
      </c>
      <c r="U40" s="6">
        <f t="shared" si="15"/>
        <v>55343.200000000004</v>
      </c>
      <c r="V40" s="5">
        <f t="shared" si="15"/>
        <v>54340.000000000007</v>
      </c>
      <c r="W40" s="2">
        <f t="shared" si="15"/>
        <v>51330.400000000001</v>
      </c>
      <c r="X40" s="2">
        <f t="shared" si="15"/>
        <v>53671.200000000004</v>
      </c>
      <c r="Y40" s="2">
        <f t="shared" si="15"/>
        <v>56848.000000000007</v>
      </c>
      <c r="Z40" s="2">
        <f t="shared" si="15"/>
        <v>56680.800000000003</v>
      </c>
      <c r="AA40" s="2">
        <f t="shared" si="11"/>
        <v>54841.600000000006</v>
      </c>
      <c r="AB40" s="2">
        <f t="shared" si="11"/>
        <v>56513.600000000006</v>
      </c>
      <c r="AC40" s="2">
        <f t="shared" si="11"/>
        <v>54841.600000000006</v>
      </c>
      <c r="AD40" s="2">
        <f t="shared" si="11"/>
        <v>64372.000000000007</v>
      </c>
      <c r="AE40" s="2">
        <f t="shared" si="11"/>
        <v>69555.200000000012</v>
      </c>
      <c r="AF40" s="2">
        <f t="shared" si="11"/>
        <v>51664.800000000003</v>
      </c>
      <c r="AG40" s="2">
        <f t="shared" si="11"/>
        <v>56871.408000000003</v>
      </c>
      <c r="AH40" s="2">
        <f t="shared" si="11"/>
        <v>69555.200000000012</v>
      </c>
      <c r="AI40" s="2">
        <f t="shared" si="21"/>
        <v>118836.8</v>
      </c>
      <c r="AJ40" s="2">
        <f t="shared" si="21"/>
        <v>111640.8</v>
      </c>
      <c r="AK40" s="2">
        <f t="shared" si="21"/>
        <v>112874.40000000001</v>
      </c>
      <c r="AL40" s="2">
        <f t="shared" si="21"/>
        <v>106169.784</v>
      </c>
      <c r="AM40" s="2">
        <f t="shared" si="21"/>
        <v>115341.6</v>
      </c>
      <c r="AN40" s="2">
        <f t="shared" si="5"/>
        <v>128744.00000000001</v>
      </c>
      <c r="AO40" s="5">
        <f t="shared" si="16"/>
        <v>107342.40000000001</v>
      </c>
      <c r="AP40" s="2">
        <f t="shared" si="16"/>
        <v>137271.20000000001</v>
      </c>
      <c r="AQ40" s="2">
        <f t="shared" si="16"/>
        <v>137940</v>
      </c>
      <c r="AR40" s="2">
        <f t="shared" si="16"/>
        <v>152653.6</v>
      </c>
      <c r="AS40" s="2">
        <f t="shared" si="16"/>
        <v>154486.11200000002</v>
      </c>
      <c r="AT40" s="2">
        <f t="shared" si="12"/>
        <v>147804.80000000002</v>
      </c>
      <c r="AU40" s="2">
        <f t="shared" si="12"/>
        <v>196961.6</v>
      </c>
      <c r="AV40" s="2">
        <f t="shared" si="12"/>
        <v>190106.40000000002</v>
      </c>
      <c r="AW40" s="2">
        <f t="shared" si="12"/>
        <v>183251.20000000001</v>
      </c>
      <c r="AX40" s="2">
        <f t="shared" si="12"/>
        <v>192706.36000000002</v>
      </c>
      <c r="AY40" s="2">
        <f t="shared" si="12"/>
        <v>209334.40000000002</v>
      </c>
      <c r="AZ40" s="2">
        <f t="shared" si="12"/>
        <v>219533.6</v>
      </c>
      <c r="BA40" s="2">
        <f t="shared" si="12"/>
        <v>204485.6</v>
      </c>
      <c r="BB40" s="2">
        <f t="shared" si="12"/>
        <v>209836.00000000003</v>
      </c>
      <c r="BC40" s="2">
        <f t="shared" si="12"/>
        <v>214256.76800000001</v>
      </c>
      <c r="BD40" s="2">
        <f t="shared" si="12"/>
        <v>219700.80000000002</v>
      </c>
      <c r="BE40" s="2">
        <f t="shared" si="13"/>
        <v>172383.2</v>
      </c>
      <c r="BF40" s="2">
        <f t="shared" si="13"/>
        <v>191109.6</v>
      </c>
      <c r="BG40" s="2">
        <f t="shared" si="13"/>
        <v>208739.16800000001</v>
      </c>
      <c r="BH40" s="2">
        <f t="shared" si="13"/>
        <v>207495.2</v>
      </c>
      <c r="BI40" s="2">
        <f t="shared" si="13"/>
        <v>216044.13600000003</v>
      </c>
      <c r="BJ40" s="19"/>
    </row>
    <row r="41" spans="1:62" x14ac:dyDescent="0.25">
      <c r="A41" s="1">
        <f t="shared" si="4"/>
        <v>2055</v>
      </c>
      <c r="B41" s="2">
        <f t="shared" ref="B41:N56" si="29">(($A41-$A$8)*$BM$3+1)*B$8</f>
        <v>125047.78599999998</v>
      </c>
      <c r="C41" s="2">
        <f t="shared" si="29"/>
        <v>125047.78599999998</v>
      </c>
      <c r="D41" s="2">
        <f t="shared" si="29"/>
        <v>73053.799999999988</v>
      </c>
      <c r="E41" s="2">
        <f t="shared" si="29"/>
        <v>71360.499999999985</v>
      </c>
      <c r="F41" s="2">
        <f t="shared" si="29"/>
        <v>69425.299999999988</v>
      </c>
      <c r="G41" s="2">
        <f t="shared" si="29"/>
        <v>78133.699999999983</v>
      </c>
      <c r="H41" s="2">
        <f t="shared" si="29"/>
        <v>78859.39999999998</v>
      </c>
      <c r="I41" s="2">
        <f t="shared" si="29"/>
        <v>79585.099999999991</v>
      </c>
      <c r="J41" s="2">
        <f t="shared" si="29"/>
        <v>77407.999999999985</v>
      </c>
      <c r="K41" s="2">
        <f t="shared" si="29"/>
        <v>89744.89999999998</v>
      </c>
      <c r="L41" s="2">
        <f t="shared" si="29"/>
        <v>75956.599999999991</v>
      </c>
      <c r="M41" s="2">
        <f t="shared" si="29"/>
        <v>84906.89999999998</v>
      </c>
      <c r="N41" s="2">
        <f t="shared" si="29"/>
        <v>79826.999999999985</v>
      </c>
      <c r="O41" s="2">
        <f t="shared" si="15"/>
        <v>54683.9</v>
      </c>
      <c r="P41" s="2">
        <f t="shared" si="15"/>
        <v>53498.8</v>
      </c>
      <c r="Q41" s="2">
        <f t="shared" si="15"/>
        <v>64672.600000000006</v>
      </c>
      <c r="R41" s="2">
        <f t="shared" si="15"/>
        <v>52144.4</v>
      </c>
      <c r="S41" s="2">
        <f t="shared" si="15"/>
        <v>51568.78</v>
      </c>
      <c r="T41" s="5">
        <f t="shared" si="15"/>
        <v>54176</v>
      </c>
      <c r="U41" s="6">
        <f t="shared" si="15"/>
        <v>56038.3</v>
      </c>
      <c r="V41" s="5">
        <f t="shared" si="15"/>
        <v>55022.5</v>
      </c>
      <c r="W41" s="2">
        <f t="shared" si="15"/>
        <v>51975.1</v>
      </c>
      <c r="X41" s="2">
        <f t="shared" si="15"/>
        <v>54345.3</v>
      </c>
      <c r="Y41" s="2">
        <f t="shared" si="15"/>
        <v>57562</v>
      </c>
      <c r="Z41" s="2">
        <f t="shared" si="15"/>
        <v>57392.700000000004</v>
      </c>
      <c r="AA41" s="2">
        <f t="shared" si="11"/>
        <v>55530.400000000001</v>
      </c>
      <c r="AB41" s="2">
        <f t="shared" si="11"/>
        <v>57223.4</v>
      </c>
      <c r="AC41" s="2">
        <f t="shared" si="11"/>
        <v>55530.400000000001</v>
      </c>
      <c r="AD41" s="2">
        <f t="shared" si="11"/>
        <v>65180.5</v>
      </c>
      <c r="AE41" s="2">
        <f t="shared" si="11"/>
        <v>70428.800000000003</v>
      </c>
      <c r="AF41" s="2">
        <f t="shared" si="11"/>
        <v>52313.700000000004</v>
      </c>
      <c r="AG41" s="2">
        <f t="shared" si="11"/>
        <v>57585.702000000005</v>
      </c>
      <c r="AH41" s="2">
        <f t="shared" si="11"/>
        <v>70428.800000000003</v>
      </c>
      <c r="AI41" s="2">
        <f t="shared" si="21"/>
        <v>120744.2</v>
      </c>
      <c r="AJ41" s="2">
        <f t="shared" si="21"/>
        <v>113432.7</v>
      </c>
      <c r="AK41" s="2">
        <f t="shared" si="21"/>
        <v>114686.09999999999</v>
      </c>
      <c r="AL41" s="2">
        <f t="shared" si="21"/>
        <v>107873.871</v>
      </c>
      <c r="AM41" s="2">
        <f t="shared" si="21"/>
        <v>117192.9</v>
      </c>
      <c r="AN41" s="2">
        <f t="shared" si="5"/>
        <v>130361</v>
      </c>
      <c r="AO41" s="5">
        <f t="shared" si="16"/>
        <v>108690.6</v>
      </c>
      <c r="AP41" s="2">
        <f t="shared" si="16"/>
        <v>138995.30000000002</v>
      </c>
      <c r="AQ41" s="2">
        <f t="shared" si="16"/>
        <v>139672.5</v>
      </c>
      <c r="AR41" s="2">
        <f t="shared" si="16"/>
        <v>154570.9</v>
      </c>
      <c r="AS41" s="2">
        <f t="shared" si="16"/>
        <v>156426.42800000001</v>
      </c>
      <c r="AT41" s="2">
        <f t="shared" si="12"/>
        <v>149661.20000000001</v>
      </c>
      <c r="AU41" s="2">
        <f t="shared" si="12"/>
        <v>199435.4</v>
      </c>
      <c r="AV41" s="2">
        <f t="shared" si="12"/>
        <v>192494.1</v>
      </c>
      <c r="AW41" s="2">
        <f t="shared" si="12"/>
        <v>185552.80000000002</v>
      </c>
      <c r="AX41" s="2">
        <f t="shared" si="12"/>
        <v>195126.715</v>
      </c>
      <c r="AY41" s="2">
        <f t="shared" si="12"/>
        <v>211963.6</v>
      </c>
      <c r="AZ41" s="2">
        <f t="shared" si="12"/>
        <v>222290.9</v>
      </c>
      <c r="BA41" s="2">
        <f t="shared" si="12"/>
        <v>207053.9</v>
      </c>
      <c r="BB41" s="2">
        <f t="shared" si="12"/>
        <v>212471.5</v>
      </c>
      <c r="BC41" s="2">
        <f t="shared" si="12"/>
        <v>216947.79200000002</v>
      </c>
      <c r="BD41" s="2">
        <f t="shared" si="12"/>
        <v>222460.2</v>
      </c>
      <c r="BE41" s="2">
        <f t="shared" si="13"/>
        <v>174548.30000000002</v>
      </c>
      <c r="BF41" s="2">
        <f t="shared" si="13"/>
        <v>193509.9</v>
      </c>
      <c r="BG41" s="2">
        <f t="shared" si="13"/>
        <v>211360.89200000002</v>
      </c>
      <c r="BH41" s="2">
        <f t="shared" si="13"/>
        <v>210101.30000000002</v>
      </c>
      <c r="BI41" s="2">
        <f t="shared" si="13"/>
        <v>218757.609</v>
      </c>
      <c r="BJ41" s="19"/>
    </row>
    <row r="42" spans="1:62" x14ac:dyDescent="0.25">
      <c r="A42" s="1">
        <f t="shared" si="4"/>
        <v>2056</v>
      </c>
      <c r="B42" s="2">
        <f t="shared" si="29"/>
        <v>127270.62799999998</v>
      </c>
      <c r="C42" s="2">
        <f t="shared" si="29"/>
        <v>127270.62799999998</v>
      </c>
      <c r="D42" s="2">
        <f t="shared" si="29"/>
        <v>74352.399999999994</v>
      </c>
      <c r="E42" s="2">
        <f t="shared" si="29"/>
        <v>72628.999999999985</v>
      </c>
      <c r="F42" s="2">
        <f t="shared" si="29"/>
        <v>70659.399999999994</v>
      </c>
      <c r="G42" s="2">
        <f t="shared" si="29"/>
        <v>79522.599999999991</v>
      </c>
      <c r="H42" s="2">
        <f t="shared" si="29"/>
        <v>80261.2</v>
      </c>
      <c r="I42" s="2">
        <f t="shared" si="29"/>
        <v>80999.799999999988</v>
      </c>
      <c r="J42" s="2">
        <f t="shared" si="29"/>
        <v>78783.999999999985</v>
      </c>
      <c r="K42" s="2">
        <f t="shared" si="29"/>
        <v>91340.2</v>
      </c>
      <c r="L42" s="2">
        <f t="shared" si="29"/>
        <v>77306.799999999988</v>
      </c>
      <c r="M42" s="2">
        <f t="shared" si="29"/>
        <v>86416.2</v>
      </c>
      <c r="N42" s="2">
        <f t="shared" si="29"/>
        <v>81245.999999999985</v>
      </c>
      <c r="O42" s="2">
        <f t="shared" si="15"/>
        <v>55362.2</v>
      </c>
      <c r="P42" s="2">
        <f t="shared" si="15"/>
        <v>54162.400000000001</v>
      </c>
      <c r="Q42" s="2">
        <f t="shared" si="15"/>
        <v>65474.799999999996</v>
      </c>
      <c r="R42" s="2">
        <f t="shared" si="15"/>
        <v>52791.199999999997</v>
      </c>
      <c r="S42" s="2">
        <f t="shared" si="15"/>
        <v>52208.44</v>
      </c>
      <c r="T42" s="5">
        <f t="shared" si="15"/>
        <v>54848</v>
      </c>
      <c r="U42" s="6">
        <f t="shared" si="15"/>
        <v>56733.4</v>
      </c>
      <c r="V42" s="5">
        <f t="shared" si="15"/>
        <v>55705</v>
      </c>
      <c r="W42" s="2">
        <f t="shared" si="15"/>
        <v>52619.799999999996</v>
      </c>
      <c r="X42" s="2">
        <f t="shared" si="15"/>
        <v>55019.4</v>
      </c>
      <c r="Y42" s="2">
        <f t="shared" si="15"/>
        <v>58276</v>
      </c>
      <c r="Z42" s="2">
        <f t="shared" si="15"/>
        <v>58104.6</v>
      </c>
      <c r="AA42" s="2">
        <f t="shared" si="11"/>
        <v>56219.199999999997</v>
      </c>
      <c r="AB42" s="2">
        <f t="shared" si="11"/>
        <v>57933.2</v>
      </c>
      <c r="AC42" s="2">
        <f t="shared" si="11"/>
        <v>56219.199999999997</v>
      </c>
      <c r="AD42" s="2">
        <f t="shared" si="11"/>
        <v>65989</v>
      </c>
      <c r="AE42" s="2">
        <f t="shared" si="11"/>
        <v>71302.399999999994</v>
      </c>
      <c r="AF42" s="2">
        <f t="shared" si="11"/>
        <v>52962.6</v>
      </c>
      <c r="AG42" s="2">
        <f t="shared" si="11"/>
        <v>58299.995999999999</v>
      </c>
      <c r="AH42" s="2">
        <f t="shared" si="11"/>
        <v>71302.399999999994</v>
      </c>
      <c r="AI42" s="2">
        <f t="shared" si="21"/>
        <v>122651.59999999999</v>
      </c>
      <c r="AJ42" s="2">
        <f t="shared" si="21"/>
        <v>115224.59999999999</v>
      </c>
      <c r="AK42" s="2">
        <f t="shared" si="21"/>
        <v>116497.79999999999</v>
      </c>
      <c r="AL42" s="2">
        <f t="shared" si="21"/>
        <v>109577.958</v>
      </c>
      <c r="AM42" s="2">
        <f t="shared" si="21"/>
        <v>119044.2</v>
      </c>
      <c r="AN42" s="2">
        <f t="shared" si="5"/>
        <v>131978</v>
      </c>
      <c r="AO42" s="5">
        <f t="shared" si="16"/>
        <v>110038.8</v>
      </c>
      <c r="AP42" s="2">
        <f t="shared" si="16"/>
        <v>140719.4</v>
      </c>
      <c r="AQ42" s="2">
        <f t="shared" si="16"/>
        <v>141405</v>
      </c>
      <c r="AR42" s="2">
        <f t="shared" si="16"/>
        <v>156488.19999999998</v>
      </c>
      <c r="AS42" s="2">
        <f t="shared" si="16"/>
        <v>158366.74400000001</v>
      </c>
      <c r="AT42" s="2">
        <f t="shared" si="12"/>
        <v>151517.6</v>
      </c>
      <c r="AU42" s="2">
        <f t="shared" si="12"/>
        <v>201909.19999999998</v>
      </c>
      <c r="AV42" s="2">
        <f t="shared" si="12"/>
        <v>194881.8</v>
      </c>
      <c r="AW42" s="2">
        <f t="shared" si="12"/>
        <v>187854.4</v>
      </c>
      <c r="AX42" s="2">
        <f t="shared" si="12"/>
        <v>197547.07</v>
      </c>
      <c r="AY42" s="2">
        <f t="shared" si="12"/>
        <v>214592.8</v>
      </c>
      <c r="AZ42" s="2">
        <f t="shared" si="12"/>
        <v>225048.19999999998</v>
      </c>
      <c r="BA42" s="2">
        <f t="shared" si="12"/>
        <v>209622.19999999998</v>
      </c>
      <c r="BB42" s="2">
        <f t="shared" si="12"/>
        <v>215107</v>
      </c>
      <c r="BC42" s="2">
        <f t="shared" si="12"/>
        <v>219638.81599999999</v>
      </c>
      <c r="BD42" s="2">
        <f t="shared" si="12"/>
        <v>225219.6</v>
      </c>
      <c r="BE42" s="2">
        <f t="shared" si="13"/>
        <v>176713.4</v>
      </c>
      <c r="BF42" s="2">
        <f t="shared" si="13"/>
        <v>195910.19999999998</v>
      </c>
      <c r="BG42" s="2">
        <f t="shared" si="13"/>
        <v>213982.61600000001</v>
      </c>
      <c r="BH42" s="2">
        <f t="shared" si="13"/>
        <v>212707.4</v>
      </c>
      <c r="BI42" s="2">
        <f t="shared" si="13"/>
        <v>221471.08199999999</v>
      </c>
      <c r="BJ42" s="19"/>
    </row>
    <row r="43" spans="1:62" x14ac:dyDescent="0.25">
      <c r="A43" s="1">
        <f t="shared" si="4"/>
        <v>2057</v>
      </c>
      <c r="B43" s="2">
        <f t="shared" si="29"/>
        <v>129493.47</v>
      </c>
      <c r="C43" s="2">
        <f t="shared" si="29"/>
        <v>129493.47</v>
      </c>
      <c r="D43" s="2">
        <f t="shared" si="29"/>
        <v>75651</v>
      </c>
      <c r="E43" s="2">
        <f t="shared" si="29"/>
        <v>73897.5</v>
      </c>
      <c r="F43" s="2">
        <f t="shared" si="29"/>
        <v>71893.5</v>
      </c>
      <c r="G43" s="2">
        <f t="shared" si="29"/>
        <v>80911.5</v>
      </c>
      <c r="H43" s="2">
        <f t="shared" si="29"/>
        <v>81663</v>
      </c>
      <c r="I43" s="2">
        <f t="shared" si="29"/>
        <v>82414.5</v>
      </c>
      <c r="J43" s="2">
        <f t="shared" si="29"/>
        <v>80160</v>
      </c>
      <c r="K43" s="2">
        <f t="shared" si="29"/>
        <v>92935.5</v>
      </c>
      <c r="L43" s="2">
        <f t="shared" si="29"/>
        <v>78657</v>
      </c>
      <c r="M43" s="2">
        <f t="shared" si="29"/>
        <v>87925.5</v>
      </c>
      <c r="N43" s="2">
        <f t="shared" si="29"/>
        <v>82665</v>
      </c>
      <c r="O43" s="2">
        <f t="shared" si="15"/>
        <v>56040.5</v>
      </c>
      <c r="P43" s="2">
        <f t="shared" si="15"/>
        <v>54826</v>
      </c>
      <c r="Q43" s="2">
        <f t="shared" si="15"/>
        <v>66277</v>
      </c>
      <c r="R43" s="2">
        <f t="shared" ref="O43:Z58" si="30">(($A43-$A$8)*$BM$4+1)*R$8</f>
        <v>53438</v>
      </c>
      <c r="S43" s="2">
        <f t="shared" si="30"/>
        <v>52848.100000000006</v>
      </c>
      <c r="T43" s="5">
        <f t="shared" si="30"/>
        <v>55520</v>
      </c>
      <c r="U43" s="6">
        <f t="shared" si="30"/>
        <v>57428.5</v>
      </c>
      <c r="V43" s="5">
        <f t="shared" si="30"/>
        <v>56387.5</v>
      </c>
      <c r="W43" s="2">
        <f t="shared" si="30"/>
        <v>53264.5</v>
      </c>
      <c r="X43" s="2">
        <f t="shared" si="30"/>
        <v>55693.5</v>
      </c>
      <c r="Y43" s="2">
        <f t="shared" si="30"/>
        <v>58990</v>
      </c>
      <c r="Z43" s="2">
        <f t="shared" si="30"/>
        <v>58816.5</v>
      </c>
      <c r="AA43" s="2">
        <f t="shared" si="11"/>
        <v>56908</v>
      </c>
      <c r="AB43" s="2">
        <f t="shared" si="11"/>
        <v>58643</v>
      </c>
      <c r="AC43" s="2">
        <f t="shared" si="11"/>
        <v>56908</v>
      </c>
      <c r="AD43" s="2">
        <f t="shared" si="11"/>
        <v>66797.5</v>
      </c>
      <c r="AE43" s="2">
        <f t="shared" si="11"/>
        <v>72176</v>
      </c>
      <c r="AF43" s="2">
        <f t="shared" si="11"/>
        <v>53611.5</v>
      </c>
      <c r="AG43" s="2">
        <f t="shared" si="11"/>
        <v>59014.29</v>
      </c>
      <c r="AH43" s="2">
        <f t="shared" si="11"/>
        <v>72176</v>
      </c>
      <c r="AI43" s="2">
        <f t="shared" si="21"/>
        <v>124559.00000000001</v>
      </c>
      <c r="AJ43" s="2">
        <f t="shared" si="21"/>
        <v>117016.50000000001</v>
      </c>
      <c r="AK43" s="2">
        <f t="shared" si="21"/>
        <v>118309.50000000001</v>
      </c>
      <c r="AL43" s="2">
        <f t="shared" si="21"/>
        <v>111282.04500000001</v>
      </c>
      <c r="AM43" s="2">
        <f t="shared" si="21"/>
        <v>120895.50000000001</v>
      </c>
      <c r="AN43" s="2">
        <f t="shared" si="5"/>
        <v>133595</v>
      </c>
      <c r="AO43" s="5">
        <f t="shared" si="16"/>
        <v>111387</v>
      </c>
      <c r="AP43" s="2">
        <f t="shared" si="16"/>
        <v>142443.5</v>
      </c>
      <c r="AQ43" s="2">
        <f t="shared" si="16"/>
        <v>143137.5</v>
      </c>
      <c r="AR43" s="2">
        <f t="shared" si="16"/>
        <v>158405.5</v>
      </c>
      <c r="AS43" s="2">
        <f t="shared" si="16"/>
        <v>160307.06</v>
      </c>
      <c r="AT43" s="2">
        <f t="shared" si="12"/>
        <v>153374</v>
      </c>
      <c r="AU43" s="2">
        <f t="shared" si="12"/>
        <v>204383</v>
      </c>
      <c r="AV43" s="2">
        <f t="shared" si="12"/>
        <v>197269.5</v>
      </c>
      <c r="AW43" s="2">
        <f t="shared" si="12"/>
        <v>190156</v>
      </c>
      <c r="AX43" s="2">
        <f t="shared" si="12"/>
        <v>199967.42500000002</v>
      </c>
      <c r="AY43" s="2">
        <f t="shared" si="12"/>
        <v>217222</v>
      </c>
      <c r="AZ43" s="2">
        <f t="shared" si="12"/>
        <v>227805.5</v>
      </c>
      <c r="BA43" s="2">
        <f t="shared" si="12"/>
        <v>212190.5</v>
      </c>
      <c r="BB43" s="2">
        <f t="shared" ref="AY43:BD58" si="31">(($A43-$A$8)*$BM$6+1)*BB$8</f>
        <v>217742.5</v>
      </c>
      <c r="BC43" s="2">
        <f t="shared" si="31"/>
        <v>222329.84000000003</v>
      </c>
      <c r="BD43" s="2">
        <f t="shared" si="31"/>
        <v>227979</v>
      </c>
      <c r="BE43" s="2">
        <f t="shared" si="13"/>
        <v>178878.5</v>
      </c>
      <c r="BF43" s="2">
        <f t="shared" si="13"/>
        <v>198310.5</v>
      </c>
      <c r="BG43" s="2">
        <f t="shared" si="13"/>
        <v>216604.34000000003</v>
      </c>
      <c r="BH43" s="2">
        <f t="shared" si="13"/>
        <v>215313.5</v>
      </c>
      <c r="BI43" s="2">
        <f t="shared" si="13"/>
        <v>224184.55500000002</v>
      </c>
      <c r="BJ43" s="19"/>
    </row>
    <row r="44" spans="1:62" x14ac:dyDescent="0.25">
      <c r="A44" s="1">
        <f t="shared" si="4"/>
        <v>2058</v>
      </c>
      <c r="B44" s="2">
        <f t="shared" si="29"/>
        <v>131716.31200000001</v>
      </c>
      <c r="C44" s="2">
        <f t="shared" si="29"/>
        <v>131716.31200000001</v>
      </c>
      <c r="D44" s="2">
        <f t="shared" si="29"/>
        <v>76949.600000000006</v>
      </c>
      <c r="E44" s="2">
        <f t="shared" si="29"/>
        <v>75166</v>
      </c>
      <c r="F44" s="2">
        <f t="shared" si="29"/>
        <v>73127.600000000006</v>
      </c>
      <c r="G44" s="2">
        <f t="shared" si="29"/>
        <v>82300.399999999994</v>
      </c>
      <c r="H44" s="2">
        <f t="shared" si="29"/>
        <v>83064.800000000003</v>
      </c>
      <c r="I44" s="2">
        <f t="shared" si="29"/>
        <v>83829.2</v>
      </c>
      <c r="J44" s="2">
        <f t="shared" si="29"/>
        <v>81536</v>
      </c>
      <c r="K44" s="2">
        <f t="shared" si="29"/>
        <v>94530.8</v>
      </c>
      <c r="L44" s="2">
        <f t="shared" si="29"/>
        <v>80007.199999999997</v>
      </c>
      <c r="M44" s="2">
        <f t="shared" si="29"/>
        <v>89434.8</v>
      </c>
      <c r="N44" s="2">
        <f t="shared" si="29"/>
        <v>84084</v>
      </c>
      <c r="O44" s="2">
        <f t="shared" si="30"/>
        <v>56718.8</v>
      </c>
      <c r="P44" s="2">
        <f t="shared" si="30"/>
        <v>55489.599999999999</v>
      </c>
      <c r="Q44" s="2">
        <f t="shared" si="30"/>
        <v>67079.199999999997</v>
      </c>
      <c r="R44" s="2">
        <f t="shared" si="30"/>
        <v>54084.800000000003</v>
      </c>
      <c r="S44" s="2">
        <f t="shared" si="30"/>
        <v>53487.76</v>
      </c>
      <c r="T44" s="5">
        <f t="shared" si="30"/>
        <v>56192</v>
      </c>
      <c r="U44" s="6">
        <f t="shared" si="30"/>
        <v>58123.6</v>
      </c>
      <c r="V44" s="5">
        <f t="shared" si="30"/>
        <v>57070</v>
      </c>
      <c r="W44" s="2">
        <f t="shared" si="30"/>
        <v>53909.2</v>
      </c>
      <c r="X44" s="2">
        <f t="shared" si="30"/>
        <v>56367.6</v>
      </c>
      <c r="Y44" s="2">
        <f t="shared" si="30"/>
        <v>59704</v>
      </c>
      <c r="Z44" s="2">
        <f t="shared" si="30"/>
        <v>59528.4</v>
      </c>
      <c r="AA44" s="2">
        <f t="shared" si="11"/>
        <v>57596.800000000003</v>
      </c>
      <c r="AB44" s="2">
        <f t="shared" si="11"/>
        <v>59352.800000000003</v>
      </c>
      <c r="AC44" s="2">
        <f t="shared" si="11"/>
        <v>57596.800000000003</v>
      </c>
      <c r="AD44" s="2">
        <f t="shared" si="11"/>
        <v>67606</v>
      </c>
      <c r="AE44" s="2">
        <f t="shared" si="11"/>
        <v>73049.600000000006</v>
      </c>
      <c r="AF44" s="2">
        <f t="shared" si="11"/>
        <v>54260.4</v>
      </c>
      <c r="AG44" s="2">
        <f t="shared" si="11"/>
        <v>59728.584000000003</v>
      </c>
      <c r="AH44" s="2">
        <f t="shared" si="11"/>
        <v>73049.600000000006</v>
      </c>
      <c r="AI44" s="2">
        <f t="shared" si="21"/>
        <v>126466.40000000001</v>
      </c>
      <c r="AJ44" s="2">
        <f t="shared" si="21"/>
        <v>118808.40000000001</v>
      </c>
      <c r="AK44" s="2">
        <f t="shared" si="21"/>
        <v>120121.20000000001</v>
      </c>
      <c r="AL44" s="2">
        <f t="shared" si="21"/>
        <v>112986.13200000001</v>
      </c>
      <c r="AM44" s="2">
        <f t="shared" si="21"/>
        <v>122746.8</v>
      </c>
      <c r="AN44" s="2">
        <f t="shared" si="5"/>
        <v>135212</v>
      </c>
      <c r="AO44" s="5">
        <f t="shared" si="16"/>
        <v>112735.2</v>
      </c>
      <c r="AP44" s="2">
        <f t="shared" si="16"/>
        <v>144167.6</v>
      </c>
      <c r="AQ44" s="2">
        <f t="shared" si="16"/>
        <v>144870</v>
      </c>
      <c r="AR44" s="2">
        <f t="shared" si="16"/>
        <v>160322.79999999999</v>
      </c>
      <c r="AS44" s="2">
        <f t="shared" si="16"/>
        <v>162247.37599999999</v>
      </c>
      <c r="AT44" s="2">
        <f t="shared" si="16"/>
        <v>155230.39999999999</v>
      </c>
      <c r="AU44" s="2">
        <f t="shared" si="16"/>
        <v>206856.8</v>
      </c>
      <c r="AV44" s="2">
        <f t="shared" si="16"/>
        <v>199657.2</v>
      </c>
      <c r="AW44" s="2">
        <f t="shared" si="16"/>
        <v>192457.60000000001</v>
      </c>
      <c r="AX44" s="2">
        <f t="shared" si="16"/>
        <v>202387.78</v>
      </c>
      <c r="AY44" s="2">
        <f t="shared" si="31"/>
        <v>219851.2</v>
      </c>
      <c r="AZ44" s="2">
        <f t="shared" si="31"/>
        <v>230562.8</v>
      </c>
      <c r="BA44" s="2">
        <f t="shared" si="31"/>
        <v>214758.8</v>
      </c>
      <c r="BB44" s="2">
        <f t="shared" si="31"/>
        <v>220378</v>
      </c>
      <c r="BC44" s="2">
        <f t="shared" si="31"/>
        <v>225020.864</v>
      </c>
      <c r="BD44" s="2">
        <f t="shared" si="31"/>
        <v>230738.4</v>
      </c>
      <c r="BE44" s="2">
        <f t="shared" si="13"/>
        <v>181043.6</v>
      </c>
      <c r="BF44" s="2">
        <f t="shared" si="13"/>
        <v>200710.8</v>
      </c>
      <c r="BG44" s="2">
        <f t="shared" si="13"/>
        <v>219226.06400000001</v>
      </c>
      <c r="BH44" s="2">
        <f t="shared" si="13"/>
        <v>217919.6</v>
      </c>
      <c r="BI44" s="2">
        <f t="shared" si="13"/>
        <v>226898.02799999999</v>
      </c>
      <c r="BJ44" s="19"/>
    </row>
    <row r="45" spans="1:62" x14ac:dyDescent="0.25">
      <c r="A45" s="1">
        <f t="shared" si="4"/>
        <v>2059</v>
      </c>
      <c r="B45" s="2">
        <f t="shared" si="29"/>
        <v>133939.15400000001</v>
      </c>
      <c r="C45" s="2">
        <f t="shared" si="29"/>
        <v>133939.15400000001</v>
      </c>
      <c r="D45" s="2">
        <f t="shared" si="29"/>
        <v>78248.200000000012</v>
      </c>
      <c r="E45" s="2">
        <f t="shared" si="29"/>
        <v>76434.5</v>
      </c>
      <c r="F45" s="2">
        <f t="shared" si="29"/>
        <v>74361.700000000012</v>
      </c>
      <c r="G45" s="2">
        <f t="shared" si="29"/>
        <v>83689.3</v>
      </c>
      <c r="H45" s="2">
        <f t="shared" si="29"/>
        <v>84466.6</v>
      </c>
      <c r="I45" s="2">
        <f t="shared" si="29"/>
        <v>85243.900000000009</v>
      </c>
      <c r="J45" s="2">
        <f t="shared" si="29"/>
        <v>82912</v>
      </c>
      <c r="K45" s="2">
        <f t="shared" si="29"/>
        <v>96126.1</v>
      </c>
      <c r="L45" s="2">
        <f t="shared" si="29"/>
        <v>81357.400000000009</v>
      </c>
      <c r="M45" s="2">
        <f t="shared" si="29"/>
        <v>90944.1</v>
      </c>
      <c r="N45" s="2">
        <f t="shared" si="29"/>
        <v>85503</v>
      </c>
      <c r="O45" s="2">
        <f t="shared" si="30"/>
        <v>57397.100000000006</v>
      </c>
      <c r="P45" s="2">
        <f t="shared" si="30"/>
        <v>56153.200000000004</v>
      </c>
      <c r="Q45" s="2">
        <f t="shared" si="30"/>
        <v>67881.400000000009</v>
      </c>
      <c r="R45" s="2">
        <f t="shared" si="30"/>
        <v>54731.600000000006</v>
      </c>
      <c r="S45" s="2">
        <f t="shared" si="30"/>
        <v>54127.420000000006</v>
      </c>
      <c r="T45" s="5">
        <f t="shared" si="30"/>
        <v>56864.000000000007</v>
      </c>
      <c r="U45" s="6">
        <f t="shared" si="30"/>
        <v>58818.700000000004</v>
      </c>
      <c r="V45" s="5">
        <f t="shared" si="30"/>
        <v>57752.500000000007</v>
      </c>
      <c r="W45" s="2">
        <f t="shared" si="30"/>
        <v>54553.9</v>
      </c>
      <c r="X45" s="2">
        <f t="shared" si="30"/>
        <v>57041.700000000004</v>
      </c>
      <c r="Y45" s="2">
        <f t="shared" si="30"/>
        <v>60418.000000000007</v>
      </c>
      <c r="Z45" s="2">
        <f t="shared" si="30"/>
        <v>60240.3</v>
      </c>
      <c r="AA45" s="2">
        <f t="shared" si="11"/>
        <v>58285.600000000006</v>
      </c>
      <c r="AB45" s="2">
        <f t="shared" si="11"/>
        <v>60062.600000000006</v>
      </c>
      <c r="AC45" s="2">
        <f t="shared" si="11"/>
        <v>58285.600000000006</v>
      </c>
      <c r="AD45" s="2">
        <f t="shared" si="11"/>
        <v>68414.5</v>
      </c>
      <c r="AE45" s="2">
        <f t="shared" si="11"/>
        <v>73923.200000000012</v>
      </c>
      <c r="AF45" s="2">
        <f t="shared" si="11"/>
        <v>54909.3</v>
      </c>
      <c r="AG45" s="2">
        <f t="shared" si="11"/>
        <v>60442.878000000004</v>
      </c>
      <c r="AH45" s="2">
        <f t="shared" si="11"/>
        <v>73923.200000000012</v>
      </c>
      <c r="AI45" s="2">
        <f t="shared" si="21"/>
        <v>128373.8</v>
      </c>
      <c r="AJ45" s="2">
        <f t="shared" si="21"/>
        <v>120600.3</v>
      </c>
      <c r="AK45" s="2">
        <f t="shared" si="21"/>
        <v>121932.90000000001</v>
      </c>
      <c r="AL45" s="2">
        <f t="shared" si="21"/>
        <v>114690.219</v>
      </c>
      <c r="AM45" s="2">
        <f t="shared" si="21"/>
        <v>124598.1</v>
      </c>
      <c r="AN45" s="2">
        <f t="shared" si="5"/>
        <v>136829</v>
      </c>
      <c r="AO45" s="5">
        <f t="shared" si="16"/>
        <v>114083.40000000001</v>
      </c>
      <c r="AP45" s="2">
        <f t="shared" si="16"/>
        <v>145891.70000000001</v>
      </c>
      <c r="AQ45" s="2">
        <f t="shared" si="16"/>
        <v>146602.5</v>
      </c>
      <c r="AR45" s="2">
        <f t="shared" si="16"/>
        <v>162240.1</v>
      </c>
      <c r="AS45" s="2">
        <f t="shared" si="16"/>
        <v>164187.69200000001</v>
      </c>
      <c r="AT45" s="2">
        <f t="shared" si="16"/>
        <v>157086.80000000002</v>
      </c>
      <c r="AU45" s="2">
        <f t="shared" si="16"/>
        <v>209330.6</v>
      </c>
      <c r="AV45" s="2">
        <f t="shared" si="16"/>
        <v>202044.90000000002</v>
      </c>
      <c r="AW45" s="2">
        <f t="shared" si="16"/>
        <v>194759.2</v>
      </c>
      <c r="AX45" s="2">
        <f t="shared" si="16"/>
        <v>204808.13500000001</v>
      </c>
      <c r="AY45" s="2">
        <f t="shared" si="31"/>
        <v>222480.40000000002</v>
      </c>
      <c r="AZ45" s="2">
        <f t="shared" si="31"/>
        <v>233320.1</v>
      </c>
      <c r="BA45" s="2">
        <f t="shared" si="31"/>
        <v>217327.1</v>
      </c>
      <c r="BB45" s="2">
        <f t="shared" si="31"/>
        <v>223013.50000000003</v>
      </c>
      <c r="BC45" s="2">
        <f t="shared" si="31"/>
        <v>227711.88800000001</v>
      </c>
      <c r="BD45" s="2">
        <f t="shared" si="31"/>
        <v>233497.80000000002</v>
      </c>
      <c r="BE45" s="2">
        <f t="shared" si="13"/>
        <v>183208.7</v>
      </c>
      <c r="BF45" s="2">
        <f t="shared" si="13"/>
        <v>203111.1</v>
      </c>
      <c r="BG45" s="2">
        <f t="shared" si="13"/>
        <v>221847.78800000003</v>
      </c>
      <c r="BH45" s="2">
        <f t="shared" si="13"/>
        <v>220525.7</v>
      </c>
      <c r="BI45" s="2">
        <f t="shared" si="13"/>
        <v>229611.50100000002</v>
      </c>
      <c r="BJ45" s="19"/>
    </row>
    <row r="46" spans="1:62" x14ac:dyDescent="0.25">
      <c r="A46" s="1">
        <f t="shared" si="4"/>
        <v>2060</v>
      </c>
      <c r="B46" s="2">
        <f t="shared" si="29"/>
        <v>136161.99599999998</v>
      </c>
      <c r="C46" s="2">
        <f t="shared" si="29"/>
        <v>136161.99599999998</v>
      </c>
      <c r="D46" s="2">
        <f t="shared" si="29"/>
        <v>79546.8</v>
      </c>
      <c r="E46" s="2">
        <f t="shared" si="29"/>
        <v>77703</v>
      </c>
      <c r="F46" s="2">
        <f t="shared" si="29"/>
        <v>75595.8</v>
      </c>
      <c r="G46" s="2">
        <f t="shared" si="29"/>
        <v>85078.2</v>
      </c>
      <c r="H46" s="2">
        <f t="shared" si="29"/>
        <v>85868.4</v>
      </c>
      <c r="I46" s="2">
        <f t="shared" si="29"/>
        <v>86658.599999999991</v>
      </c>
      <c r="J46" s="2">
        <f t="shared" si="29"/>
        <v>84288</v>
      </c>
      <c r="K46" s="2">
        <f t="shared" si="29"/>
        <v>97721.4</v>
      </c>
      <c r="L46" s="2">
        <f t="shared" si="29"/>
        <v>82707.599999999991</v>
      </c>
      <c r="M46" s="2">
        <f t="shared" si="29"/>
        <v>92453.4</v>
      </c>
      <c r="N46" s="2">
        <f t="shared" si="29"/>
        <v>86922</v>
      </c>
      <c r="O46" s="2">
        <f t="shared" si="30"/>
        <v>58075.4</v>
      </c>
      <c r="P46" s="2">
        <f t="shared" si="30"/>
        <v>56816.800000000003</v>
      </c>
      <c r="Q46" s="2">
        <f t="shared" si="30"/>
        <v>68683.600000000006</v>
      </c>
      <c r="R46" s="2">
        <f t="shared" si="30"/>
        <v>55378.400000000001</v>
      </c>
      <c r="S46" s="2">
        <f t="shared" si="30"/>
        <v>54767.08</v>
      </c>
      <c r="T46" s="5">
        <f t="shared" si="30"/>
        <v>57536</v>
      </c>
      <c r="U46" s="6">
        <f t="shared" si="30"/>
        <v>59513.8</v>
      </c>
      <c r="V46" s="5">
        <f t="shared" si="30"/>
        <v>58435</v>
      </c>
      <c r="W46" s="2">
        <f t="shared" si="30"/>
        <v>55198.6</v>
      </c>
      <c r="X46" s="2">
        <f t="shared" si="30"/>
        <v>57715.8</v>
      </c>
      <c r="Y46" s="2">
        <f t="shared" si="30"/>
        <v>61132</v>
      </c>
      <c r="Z46" s="2">
        <f t="shared" si="30"/>
        <v>60952.200000000004</v>
      </c>
      <c r="AA46" s="2">
        <f t="shared" si="11"/>
        <v>58974.400000000001</v>
      </c>
      <c r="AB46" s="2">
        <f t="shared" si="11"/>
        <v>60772.4</v>
      </c>
      <c r="AC46" s="2">
        <f t="shared" si="11"/>
        <v>58974.400000000001</v>
      </c>
      <c r="AD46" s="2">
        <f t="shared" si="11"/>
        <v>69223</v>
      </c>
      <c r="AE46" s="2">
        <f t="shared" si="11"/>
        <v>74796.800000000003</v>
      </c>
      <c r="AF46" s="2">
        <f t="shared" si="11"/>
        <v>55558.200000000004</v>
      </c>
      <c r="AG46" s="2">
        <f t="shared" si="11"/>
        <v>61157.171999999999</v>
      </c>
      <c r="AH46" s="2">
        <f t="shared" si="11"/>
        <v>74796.800000000003</v>
      </c>
      <c r="AI46" s="2">
        <f t="shared" si="21"/>
        <v>130281.2</v>
      </c>
      <c r="AJ46" s="2">
        <f t="shared" si="21"/>
        <v>122392.2</v>
      </c>
      <c r="AK46" s="2">
        <f t="shared" si="21"/>
        <v>123744.6</v>
      </c>
      <c r="AL46" s="2">
        <f t="shared" si="21"/>
        <v>116394.306</v>
      </c>
      <c r="AM46" s="2">
        <f t="shared" si="21"/>
        <v>126449.4</v>
      </c>
      <c r="AN46" s="2">
        <f t="shared" si="5"/>
        <v>138446</v>
      </c>
      <c r="AO46" s="5">
        <f t="shared" si="16"/>
        <v>115431.6</v>
      </c>
      <c r="AP46" s="2">
        <f t="shared" si="16"/>
        <v>147615.80000000002</v>
      </c>
      <c r="AQ46" s="2">
        <f t="shared" si="16"/>
        <v>148335</v>
      </c>
      <c r="AR46" s="2">
        <f t="shared" si="16"/>
        <v>164157.4</v>
      </c>
      <c r="AS46" s="2">
        <f t="shared" si="16"/>
        <v>166128.008</v>
      </c>
      <c r="AT46" s="2">
        <f t="shared" si="16"/>
        <v>158943.20000000001</v>
      </c>
      <c r="AU46" s="2">
        <f t="shared" si="16"/>
        <v>211804.4</v>
      </c>
      <c r="AV46" s="2">
        <f t="shared" si="16"/>
        <v>204432.6</v>
      </c>
      <c r="AW46" s="2">
        <f t="shared" si="16"/>
        <v>197060.80000000002</v>
      </c>
      <c r="AX46" s="2">
        <f t="shared" si="16"/>
        <v>207228.49</v>
      </c>
      <c r="AY46" s="2">
        <f t="shared" si="31"/>
        <v>225109.6</v>
      </c>
      <c r="AZ46" s="2">
        <f t="shared" si="31"/>
        <v>236077.4</v>
      </c>
      <c r="BA46" s="2">
        <f t="shared" si="31"/>
        <v>219895.4</v>
      </c>
      <c r="BB46" s="2">
        <f t="shared" si="31"/>
        <v>225649</v>
      </c>
      <c r="BC46" s="2">
        <f t="shared" si="31"/>
        <v>230402.91200000001</v>
      </c>
      <c r="BD46" s="2">
        <f t="shared" si="31"/>
        <v>236257.2</v>
      </c>
      <c r="BE46" s="2">
        <f t="shared" si="13"/>
        <v>185373.80000000002</v>
      </c>
      <c r="BF46" s="2">
        <f t="shared" si="13"/>
        <v>205511.4</v>
      </c>
      <c r="BG46" s="2">
        <f t="shared" si="13"/>
        <v>224469.51200000002</v>
      </c>
      <c r="BH46" s="2">
        <f t="shared" si="13"/>
        <v>223131.80000000002</v>
      </c>
      <c r="BI46" s="2">
        <f t="shared" si="13"/>
        <v>232324.97400000002</v>
      </c>
      <c r="BJ46" s="19"/>
    </row>
    <row r="47" spans="1:62" x14ac:dyDescent="0.25">
      <c r="A47" s="1">
        <f t="shared" si="4"/>
        <v>2061</v>
      </c>
      <c r="B47" s="2">
        <f t="shared" si="29"/>
        <v>138384.83799999999</v>
      </c>
      <c r="C47" s="2">
        <f t="shared" si="29"/>
        <v>138384.83799999999</v>
      </c>
      <c r="D47" s="2">
        <f t="shared" si="29"/>
        <v>80845.399999999994</v>
      </c>
      <c r="E47" s="2">
        <f t="shared" si="29"/>
        <v>78971.499999999985</v>
      </c>
      <c r="F47" s="2">
        <f t="shared" si="29"/>
        <v>76829.899999999994</v>
      </c>
      <c r="G47" s="2">
        <f t="shared" si="29"/>
        <v>86467.099999999991</v>
      </c>
      <c r="H47" s="2">
        <f t="shared" si="29"/>
        <v>87270.199999999983</v>
      </c>
      <c r="I47" s="2">
        <f t="shared" si="29"/>
        <v>88073.299999999988</v>
      </c>
      <c r="J47" s="2">
        <f t="shared" si="29"/>
        <v>85663.999999999985</v>
      </c>
      <c r="K47" s="2">
        <f t="shared" si="29"/>
        <v>99316.699999999983</v>
      </c>
      <c r="L47" s="2">
        <f t="shared" si="29"/>
        <v>84057.799999999988</v>
      </c>
      <c r="M47" s="2">
        <f t="shared" si="29"/>
        <v>93962.699999999983</v>
      </c>
      <c r="N47" s="2">
        <f t="shared" si="29"/>
        <v>88340.999999999985</v>
      </c>
      <c r="O47" s="2">
        <f t="shared" si="30"/>
        <v>58753.7</v>
      </c>
      <c r="P47" s="2">
        <f t="shared" si="30"/>
        <v>57480.4</v>
      </c>
      <c r="Q47" s="2">
        <f t="shared" si="30"/>
        <v>69485.8</v>
      </c>
      <c r="R47" s="2">
        <f t="shared" si="30"/>
        <v>56025.2</v>
      </c>
      <c r="S47" s="2">
        <f t="shared" si="30"/>
        <v>55406.74</v>
      </c>
      <c r="T47" s="5">
        <f t="shared" si="30"/>
        <v>58208</v>
      </c>
      <c r="U47" s="6">
        <f t="shared" si="30"/>
        <v>60208.9</v>
      </c>
      <c r="V47" s="5">
        <f t="shared" si="30"/>
        <v>59117.5</v>
      </c>
      <c r="W47" s="2">
        <f t="shared" si="30"/>
        <v>55843.299999999996</v>
      </c>
      <c r="X47" s="2">
        <f t="shared" si="30"/>
        <v>58389.9</v>
      </c>
      <c r="Y47" s="2">
        <f t="shared" si="30"/>
        <v>61846</v>
      </c>
      <c r="Z47" s="2">
        <f t="shared" si="30"/>
        <v>61664.1</v>
      </c>
      <c r="AA47" s="2">
        <f t="shared" si="11"/>
        <v>59663.199999999997</v>
      </c>
      <c r="AB47" s="2">
        <f t="shared" si="11"/>
        <v>61482.2</v>
      </c>
      <c r="AC47" s="2">
        <f t="shared" si="11"/>
        <v>59663.199999999997</v>
      </c>
      <c r="AD47" s="2">
        <f t="shared" si="11"/>
        <v>70031.5</v>
      </c>
      <c r="AE47" s="2">
        <f t="shared" si="11"/>
        <v>75670.399999999994</v>
      </c>
      <c r="AF47" s="2">
        <f t="shared" si="11"/>
        <v>56207.1</v>
      </c>
      <c r="AG47" s="2">
        <f t="shared" si="11"/>
        <v>61871.466</v>
      </c>
      <c r="AH47" s="2">
        <f t="shared" si="11"/>
        <v>75670.399999999994</v>
      </c>
      <c r="AI47" s="2">
        <f t="shared" si="21"/>
        <v>132188.6</v>
      </c>
      <c r="AJ47" s="2">
        <f t="shared" si="21"/>
        <v>124184.09999999999</v>
      </c>
      <c r="AK47" s="2">
        <f t="shared" si="21"/>
        <v>125556.3</v>
      </c>
      <c r="AL47" s="2">
        <f t="shared" si="21"/>
        <v>118098.393</v>
      </c>
      <c r="AM47" s="2">
        <f t="shared" si="21"/>
        <v>128300.7</v>
      </c>
      <c r="AN47" s="2">
        <f t="shared" si="5"/>
        <v>140063</v>
      </c>
      <c r="AO47" s="5">
        <f t="shared" si="16"/>
        <v>116779.8</v>
      </c>
      <c r="AP47" s="2">
        <f t="shared" si="16"/>
        <v>149339.9</v>
      </c>
      <c r="AQ47" s="2">
        <f t="shared" si="16"/>
        <v>150067.5</v>
      </c>
      <c r="AR47" s="2">
        <f t="shared" si="16"/>
        <v>166074.69999999998</v>
      </c>
      <c r="AS47" s="2">
        <f t="shared" si="16"/>
        <v>168068.32399999999</v>
      </c>
      <c r="AT47" s="2">
        <f t="shared" si="16"/>
        <v>160799.6</v>
      </c>
      <c r="AU47" s="2">
        <f t="shared" si="16"/>
        <v>214278.19999999998</v>
      </c>
      <c r="AV47" s="2">
        <f t="shared" si="16"/>
        <v>206820.3</v>
      </c>
      <c r="AW47" s="2">
        <f t="shared" si="16"/>
        <v>199362.4</v>
      </c>
      <c r="AX47" s="2">
        <f t="shared" si="16"/>
        <v>209648.845</v>
      </c>
      <c r="AY47" s="2">
        <f t="shared" si="31"/>
        <v>227738.8</v>
      </c>
      <c r="AZ47" s="2">
        <f t="shared" si="31"/>
        <v>238834.69999999998</v>
      </c>
      <c r="BA47" s="2">
        <f t="shared" si="31"/>
        <v>222463.69999999998</v>
      </c>
      <c r="BB47" s="2">
        <f t="shared" si="31"/>
        <v>228284.5</v>
      </c>
      <c r="BC47" s="2">
        <f t="shared" si="31"/>
        <v>233093.93599999999</v>
      </c>
      <c r="BD47" s="2">
        <f t="shared" si="31"/>
        <v>239016.6</v>
      </c>
      <c r="BE47" s="2">
        <f t="shared" si="13"/>
        <v>187538.9</v>
      </c>
      <c r="BF47" s="2">
        <f t="shared" si="13"/>
        <v>207911.69999999998</v>
      </c>
      <c r="BG47" s="2">
        <f t="shared" si="13"/>
        <v>227091.236</v>
      </c>
      <c r="BH47" s="2">
        <f t="shared" si="13"/>
        <v>225737.9</v>
      </c>
      <c r="BI47" s="2">
        <f t="shared" si="13"/>
        <v>235038.44699999999</v>
      </c>
      <c r="BJ47" s="19"/>
    </row>
    <row r="48" spans="1:62" x14ac:dyDescent="0.25">
      <c r="A48" s="1">
        <f t="shared" si="4"/>
        <v>2062</v>
      </c>
      <c r="B48" s="2">
        <f t="shared" si="29"/>
        <v>140607.67999999999</v>
      </c>
      <c r="C48" s="2">
        <f t="shared" si="29"/>
        <v>140607.67999999999</v>
      </c>
      <c r="D48" s="2">
        <f t="shared" si="29"/>
        <v>82143.999999999985</v>
      </c>
      <c r="E48" s="2">
        <f t="shared" si="29"/>
        <v>80239.999999999985</v>
      </c>
      <c r="F48" s="2">
        <f t="shared" si="29"/>
        <v>78064</v>
      </c>
      <c r="G48" s="2">
        <f t="shared" si="29"/>
        <v>87855.999999999985</v>
      </c>
      <c r="H48" s="2">
        <f t="shared" si="29"/>
        <v>88671.999999999985</v>
      </c>
      <c r="I48" s="2">
        <f t="shared" si="29"/>
        <v>89487.999999999985</v>
      </c>
      <c r="J48" s="2">
        <f t="shared" si="29"/>
        <v>87039.999999999985</v>
      </c>
      <c r="K48" s="2">
        <f t="shared" si="29"/>
        <v>100911.99999999999</v>
      </c>
      <c r="L48" s="2">
        <f t="shared" si="29"/>
        <v>85407.999999999985</v>
      </c>
      <c r="M48" s="2">
        <f t="shared" si="29"/>
        <v>95471.999999999985</v>
      </c>
      <c r="N48" s="2">
        <f t="shared" si="29"/>
        <v>89759.999999999985</v>
      </c>
      <c r="O48" s="2">
        <f t="shared" si="30"/>
        <v>59432</v>
      </c>
      <c r="P48" s="2">
        <f t="shared" si="30"/>
        <v>58144</v>
      </c>
      <c r="Q48" s="2">
        <f t="shared" si="30"/>
        <v>70288</v>
      </c>
      <c r="R48" s="2">
        <f t="shared" si="30"/>
        <v>56672</v>
      </c>
      <c r="S48" s="2">
        <f t="shared" si="30"/>
        <v>56046.400000000001</v>
      </c>
      <c r="T48" s="5">
        <f t="shared" si="30"/>
        <v>58880</v>
      </c>
      <c r="U48" s="6">
        <f t="shared" si="30"/>
        <v>60904</v>
      </c>
      <c r="V48" s="5">
        <f t="shared" si="30"/>
        <v>59800</v>
      </c>
      <c r="W48" s="2">
        <f t="shared" si="30"/>
        <v>56488</v>
      </c>
      <c r="X48" s="2">
        <f t="shared" si="30"/>
        <v>59064</v>
      </c>
      <c r="Y48" s="2">
        <f t="shared" si="30"/>
        <v>62560</v>
      </c>
      <c r="Z48" s="2">
        <f t="shared" si="30"/>
        <v>62376</v>
      </c>
      <c r="AA48" s="2">
        <f t="shared" si="11"/>
        <v>60352</v>
      </c>
      <c r="AB48" s="2">
        <f t="shared" si="11"/>
        <v>62192</v>
      </c>
      <c r="AC48" s="2">
        <f t="shared" si="11"/>
        <v>60352</v>
      </c>
      <c r="AD48" s="2">
        <f t="shared" si="11"/>
        <v>70840</v>
      </c>
      <c r="AE48" s="2">
        <f t="shared" si="11"/>
        <v>76544</v>
      </c>
      <c r="AF48" s="2">
        <f t="shared" si="11"/>
        <v>56856</v>
      </c>
      <c r="AG48" s="2">
        <f t="shared" si="11"/>
        <v>62585.760000000002</v>
      </c>
      <c r="AH48" s="2">
        <f t="shared" si="11"/>
        <v>76544</v>
      </c>
      <c r="AI48" s="2">
        <f t="shared" si="21"/>
        <v>134096.00000000003</v>
      </c>
      <c r="AJ48" s="2">
        <f t="shared" si="21"/>
        <v>125976.00000000001</v>
      </c>
      <c r="AK48" s="2">
        <f t="shared" si="21"/>
        <v>127368.00000000001</v>
      </c>
      <c r="AL48" s="2">
        <f t="shared" si="21"/>
        <v>119802.48000000001</v>
      </c>
      <c r="AM48" s="2">
        <f t="shared" si="21"/>
        <v>130152.00000000001</v>
      </c>
      <c r="AN48" s="2">
        <f t="shared" si="5"/>
        <v>141680</v>
      </c>
      <c r="AO48" s="5">
        <f t="shared" si="16"/>
        <v>118128</v>
      </c>
      <c r="AP48" s="2">
        <f t="shared" si="16"/>
        <v>151064</v>
      </c>
      <c r="AQ48" s="2">
        <f t="shared" si="16"/>
        <v>151800</v>
      </c>
      <c r="AR48" s="2">
        <f t="shared" si="16"/>
        <v>167992</v>
      </c>
      <c r="AS48" s="2">
        <f t="shared" si="16"/>
        <v>170008.64</v>
      </c>
      <c r="AT48" s="2">
        <f t="shared" si="16"/>
        <v>162656</v>
      </c>
      <c r="AU48" s="2">
        <f t="shared" si="16"/>
        <v>216752</v>
      </c>
      <c r="AV48" s="2">
        <f t="shared" si="16"/>
        <v>209208</v>
      </c>
      <c r="AW48" s="2">
        <f t="shared" si="16"/>
        <v>201664</v>
      </c>
      <c r="AX48" s="2">
        <f t="shared" si="16"/>
        <v>212069.2</v>
      </c>
      <c r="AY48" s="2">
        <f t="shared" si="31"/>
        <v>230368</v>
      </c>
      <c r="AZ48" s="2">
        <f t="shared" si="31"/>
        <v>241592</v>
      </c>
      <c r="BA48" s="2">
        <f t="shared" si="31"/>
        <v>225032</v>
      </c>
      <c r="BB48" s="2">
        <f t="shared" si="31"/>
        <v>230920</v>
      </c>
      <c r="BC48" s="2">
        <f t="shared" si="31"/>
        <v>235784.96000000002</v>
      </c>
      <c r="BD48" s="2">
        <f t="shared" si="31"/>
        <v>241776</v>
      </c>
      <c r="BE48" s="2">
        <f t="shared" si="13"/>
        <v>189704</v>
      </c>
      <c r="BF48" s="2">
        <f t="shared" si="13"/>
        <v>210312</v>
      </c>
      <c r="BG48" s="2">
        <f t="shared" si="13"/>
        <v>229712.96000000002</v>
      </c>
      <c r="BH48" s="2">
        <f t="shared" si="13"/>
        <v>228344</v>
      </c>
      <c r="BI48" s="2">
        <f t="shared" si="13"/>
        <v>237751.92</v>
      </c>
      <c r="BJ48" s="19"/>
    </row>
    <row r="49" spans="1:62" x14ac:dyDescent="0.25">
      <c r="A49" s="1">
        <f t="shared" si="4"/>
        <v>2063</v>
      </c>
      <c r="B49" s="2">
        <f t="shared" si="29"/>
        <v>142830.522</v>
      </c>
      <c r="C49" s="2">
        <f t="shared" si="29"/>
        <v>142830.522</v>
      </c>
      <c r="D49" s="2">
        <f t="shared" si="29"/>
        <v>83442.599999999991</v>
      </c>
      <c r="E49" s="2">
        <f t="shared" si="29"/>
        <v>81508.5</v>
      </c>
      <c r="F49" s="2">
        <f t="shared" si="29"/>
        <v>79298.099999999991</v>
      </c>
      <c r="G49" s="2">
        <f t="shared" si="29"/>
        <v>89244.9</v>
      </c>
      <c r="H49" s="2">
        <f t="shared" si="29"/>
        <v>90073.8</v>
      </c>
      <c r="I49" s="2">
        <f t="shared" si="29"/>
        <v>90902.7</v>
      </c>
      <c r="J49" s="2">
        <f t="shared" si="29"/>
        <v>88416</v>
      </c>
      <c r="K49" s="2">
        <f t="shared" si="29"/>
        <v>102507.3</v>
      </c>
      <c r="L49" s="2">
        <f t="shared" si="29"/>
        <v>86758.2</v>
      </c>
      <c r="M49" s="2">
        <f t="shared" si="29"/>
        <v>96981.3</v>
      </c>
      <c r="N49" s="2">
        <f t="shared" si="29"/>
        <v>91179</v>
      </c>
      <c r="O49" s="2">
        <f t="shared" si="30"/>
        <v>60110.30000000001</v>
      </c>
      <c r="P49" s="2">
        <f t="shared" si="30"/>
        <v>58807.600000000006</v>
      </c>
      <c r="Q49" s="2">
        <f t="shared" si="30"/>
        <v>71090.200000000012</v>
      </c>
      <c r="R49" s="2">
        <f t="shared" si="30"/>
        <v>57318.8</v>
      </c>
      <c r="S49" s="2">
        <f t="shared" si="30"/>
        <v>56686.060000000005</v>
      </c>
      <c r="T49" s="5">
        <f t="shared" si="30"/>
        <v>59552.000000000007</v>
      </c>
      <c r="U49" s="6">
        <f t="shared" si="30"/>
        <v>61599.100000000006</v>
      </c>
      <c r="V49" s="5">
        <f t="shared" si="30"/>
        <v>60482.500000000007</v>
      </c>
      <c r="W49" s="2">
        <f t="shared" si="30"/>
        <v>57132.700000000004</v>
      </c>
      <c r="X49" s="2">
        <f t="shared" si="30"/>
        <v>59738.100000000006</v>
      </c>
      <c r="Y49" s="2">
        <f t="shared" si="30"/>
        <v>63274.000000000007</v>
      </c>
      <c r="Z49" s="2">
        <f t="shared" si="30"/>
        <v>63087.900000000009</v>
      </c>
      <c r="AA49" s="2">
        <f t="shared" si="11"/>
        <v>61040.80000000001</v>
      </c>
      <c r="AB49" s="2">
        <f t="shared" si="11"/>
        <v>62901.80000000001</v>
      </c>
      <c r="AC49" s="2">
        <f t="shared" si="11"/>
        <v>61040.80000000001</v>
      </c>
      <c r="AD49" s="2">
        <f t="shared" si="11"/>
        <v>71648.500000000015</v>
      </c>
      <c r="AE49" s="2">
        <f t="shared" si="11"/>
        <v>77417.600000000006</v>
      </c>
      <c r="AF49" s="2">
        <f t="shared" si="11"/>
        <v>57504.900000000009</v>
      </c>
      <c r="AG49" s="2">
        <f t="shared" si="11"/>
        <v>63300.054000000004</v>
      </c>
      <c r="AH49" s="2">
        <f t="shared" si="11"/>
        <v>77417.600000000006</v>
      </c>
      <c r="AI49" s="2">
        <f t="shared" si="21"/>
        <v>136003.4</v>
      </c>
      <c r="AJ49" s="2">
        <f t="shared" si="21"/>
        <v>127767.89999999998</v>
      </c>
      <c r="AK49" s="2">
        <f t="shared" si="21"/>
        <v>129179.69999999998</v>
      </c>
      <c r="AL49" s="2">
        <f t="shared" si="21"/>
        <v>121506.56699999998</v>
      </c>
      <c r="AM49" s="2">
        <f t="shared" si="21"/>
        <v>132003.29999999999</v>
      </c>
      <c r="AN49" s="2">
        <f t="shared" si="5"/>
        <v>143297.00000000003</v>
      </c>
      <c r="AO49" s="5">
        <f t="shared" si="16"/>
        <v>119476.20000000001</v>
      </c>
      <c r="AP49" s="2">
        <f t="shared" si="16"/>
        <v>152788.1</v>
      </c>
      <c r="AQ49" s="2">
        <f t="shared" si="16"/>
        <v>153532.50000000003</v>
      </c>
      <c r="AR49" s="2">
        <f t="shared" si="16"/>
        <v>169909.30000000002</v>
      </c>
      <c r="AS49" s="2">
        <f t="shared" si="16"/>
        <v>171948.95600000001</v>
      </c>
      <c r="AT49" s="2">
        <f t="shared" si="16"/>
        <v>164512.40000000002</v>
      </c>
      <c r="AU49" s="2">
        <f t="shared" si="16"/>
        <v>219225.80000000002</v>
      </c>
      <c r="AV49" s="2">
        <f t="shared" si="16"/>
        <v>211595.7</v>
      </c>
      <c r="AW49" s="2">
        <f t="shared" si="16"/>
        <v>203965.60000000003</v>
      </c>
      <c r="AX49" s="2">
        <f t="shared" si="16"/>
        <v>214489.55500000002</v>
      </c>
      <c r="AY49" s="2">
        <f t="shared" si="31"/>
        <v>232997.20000000004</v>
      </c>
      <c r="AZ49" s="2">
        <f t="shared" si="31"/>
        <v>244349.30000000002</v>
      </c>
      <c r="BA49" s="2">
        <f t="shared" si="31"/>
        <v>227600.30000000002</v>
      </c>
      <c r="BB49" s="2">
        <f t="shared" si="31"/>
        <v>233555.50000000003</v>
      </c>
      <c r="BC49" s="2">
        <f t="shared" si="31"/>
        <v>238475.98400000003</v>
      </c>
      <c r="BD49" s="2">
        <f t="shared" si="31"/>
        <v>244535.40000000002</v>
      </c>
      <c r="BE49" s="2">
        <f t="shared" si="13"/>
        <v>191869.10000000003</v>
      </c>
      <c r="BF49" s="2">
        <f t="shared" si="13"/>
        <v>212712.30000000002</v>
      </c>
      <c r="BG49" s="2">
        <f t="shared" si="13"/>
        <v>232334.68400000004</v>
      </c>
      <c r="BH49" s="2">
        <f t="shared" si="13"/>
        <v>230950.10000000003</v>
      </c>
      <c r="BI49" s="2">
        <f t="shared" si="13"/>
        <v>240465.39300000004</v>
      </c>
      <c r="BJ49" s="19"/>
    </row>
    <row r="50" spans="1:62" x14ac:dyDescent="0.25">
      <c r="A50" s="1">
        <f t="shared" si="4"/>
        <v>2064</v>
      </c>
      <c r="B50" s="2">
        <f t="shared" si="29"/>
        <v>145053.364</v>
      </c>
      <c r="C50" s="2">
        <f t="shared" si="29"/>
        <v>145053.364</v>
      </c>
      <c r="D50" s="2">
        <f t="shared" si="29"/>
        <v>84741.2</v>
      </c>
      <c r="E50" s="2">
        <f t="shared" si="29"/>
        <v>82777</v>
      </c>
      <c r="F50" s="2">
        <f t="shared" si="29"/>
        <v>80532.2</v>
      </c>
      <c r="G50" s="2">
        <f t="shared" si="29"/>
        <v>90633.8</v>
      </c>
      <c r="H50" s="2">
        <f t="shared" si="29"/>
        <v>91475.6</v>
      </c>
      <c r="I50" s="2">
        <f t="shared" si="29"/>
        <v>92317.400000000009</v>
      </c>
      <c r="J50" s="2">
        <f t="shared" si="29"/>
        <v>89792</v>
      </c>
      <c r="K50" s="2">
        <f t="shared" si="29"/>
        <v>104102.6</v>
      </c>
      <c r="L50" s="2">
        <f t="shared" si="29"/>
        <v>88108.400000000009</v>
      </c>
      <c r="M50" s="2">
        <f t="shared" si="29"/>
        <v>98490.6</v>
      </c>
      <c r="N50" s="2">
        <f t="shared" si="29"/>
        <v>92598</v>
      </c>
      <c r="O50" s="2">
        <f t="shared" si="30"/>
        <v>60788.600000000006</v>
      </c>
      <c r="P50" s="2">
        <f t="shared" si="30"/>
        <v>59471.200000000004</v>
      </c>
      <c r="Q50" s="2">
        <f t="shared" si="30"/>
        <v>71892.400000000009</v>
      </c>
      <c r="R50" s="2">
        <f t="shared" si="30"/>
        <v>57965.600000000006</v>
      </c>
      <c r="S50" s="2">
        <f t="shared" si="30"/>
        <v>57325.72</v>
      </c>
      <c r="T50" s="5">
        <f t="shared" si="30"/>
        <v>60224.000000000007</v>
      </c>
      <c r="U50" s="6">
        <f t="shared" si="30"/>
        <v>62294.200000000004</v>
      </c>
      <c r="V50" s="5">
        <f t="shared" si="30"/>
        <v>61165.000000000007</v>
      </c>
      <c r="W50" s="2">
        <f t="shared" si="30"/>
        <v>57777.4</v>
      </c>
      <c r="X50" s="2">
        <f t="shared" si="30"/>
        <v>60412.200000000004</v>
      </c>
      <c r="Y50" s="2">
        <f t="shared" si="30"/>
        <v>63988.000000000007</v>
      </c>
      <c r="Z50" s="2">
        <f t="shared" si="30"/>
        <v>63799.8</v>
      </c>
      <c r="AA50" s="2">
        <f t="shared" si="11"/>
        <v>61729.600000000006</v>
      </c>
      <c r="AB50" s="2">
        <f t="shared" si="11"/>
        <v>63611.600000000006</v>
      </c>
      <c r="AC50" s="2">
        <f t="shared" si="11"/>
        <v>61729.600000000006</v>
      </c>
      <c r="AD50" s="2">
        <f t="shared" si="11"/>
        <v>72457</v>
      </c>
      <c r="AE50" s="2">
        <f t="shared" si="11"/>
        <v>78291.200000000012</v>
      </c>
      <c r="AF50" s="2">
        <f t="shared" si="11"/>
        <v>58153.8</v>
      </c>
      <c r="AG50" s="2">
        <f t="shared" si="11"/>
        <v>64014.348000000005</v>
      </c>
      <c r="AH50" s="2">
        <f t="shared" si="11"/>
        <v>78291.200000000012</v>
      </c>
      <c r="AI50" s="2">
        <f t="shared" si="21"/>
        <v>137910.80000000002</v>
      </c>
      <c r="AJ50" s="2">
        <f t="shared" si="21"/>
        <v>129559.8</v>
      </c>
      <c r="AK50" s="2">
        <f t="shared" si="21"/>
        <v>130991.40000000001</v>
      </c>
      <c r="AL50" s="2">
        <f t="shared" si="21"/>
        <v>123210.65400000001</v>
      </c>
      <c r="AM50" s="2">
        <f t="shared" si="21"/>
        <v>133854.6</v>
      </c>
      <c r="AN50" s="2">
        <f t="shared" si="5"/>
        <v>144914</v>
      </c>
      <c r="AO50" s="5">
        <f t="shared" si="16"/>
        <v>120824.40000000001</v>
      </c>
      <c r="AP50" s="2">
        <f t="shared" si="16"/>
        <v>154512.20000000001</v>
      </c>
      <c r="AQ50" s="2">
        <f t="shared" si="16"/>
        <v>155265</v>
      </c>
      <c r="AR50" s="2">
        <f t="shared" si="16"/>
        <v>171826.6</v>
      </c>
      <c r="AS50" s="2">
        <f t="shared" si="16"/>
        <v>173889.272</v>
      </c>
      <c r="AT50" s="2">
        <f t="shared" si="16"/>
        <v>166368.80000000002</v>
      </c>
      <c r="AU50" s="2">
        <f t="shared" si="16"/>
        <v>221699.6</v>
      </c>
      <c r="AV50" s="2">
        <f t="shared" si="16"/>
        <v>213983.40000000002</v>
      </c>
      <c r="AW50" s="2">
        <f t="shared" si="16"/>
        <v>206267.2</v>
      </c>
      <c r="AX50" s="2">
        <f t="shared" si="16"/>
        <v>216909.91</v>
      </c>
      <c r="AY50" s="2">
        <f t="shared" si="31"/>
        <v>235626.40000000002</v>
      </c>
      <c r="AZ50" s="2">
        <f t="shared" si="31"/>
        <v>247106.6</v>
      </c>
      <c r="BA50" s="2">
        <f t="shared" si="31"/>
        <v>230168.6</v>
      </c>
      <c r="BB50" s="2">
        <f t="shared" si="31"/>
        <v>236191.00000000003</v>
      </c>
      <c r="BC50" s="2">
        <f t="shared" si="31"/>
        <v>241167.008</v>
      </c>
      <c r="BD50" s="2">
        <f t="shared" si="31"/>
        <v>247294.80000000002</v>
      </c>
      <c r="BE50" s="2">
        <f t="shared" si="13"/>
        <v>194034.2</v>
      </c>
      <c r="BF50" s="2">
        <f t="shared" si="13"/>
        <v>215112.6</v>
      </c>
      <c r="BG50" s="2">
        <f t="shared" si="13"/>
        <v>234956.40800000002</v>
      </c>
      <c r="BH50" s="2">
        <f t="shared" si="13"/>
        <v>233556.2</v>
      </c>
      <c r="BI50" s="2">
        <f t="shared" si="13"/>
        <v>243178.86600000001</v>
      </c>
      <c r="BJ50" s="19"/>
    </row>
    <row r="51" spans="1:62" x14ac:dyDescent="0.25">
      <c r="A51" s="1">
        <f t="shared" si="4"/>
        <v>2065</v>
      </c>
      <c r="B51" s="2">
        <f t="shared" si="29"/>
        <v>147276.20599999998</v>
      </c>
      <c r="C51" s="2">
        <f t="shared" si="29"/>
        <v>147276.20599999998</v>
      </c>
      <c r="D51" s="2">
        <f t="shared" si="29"/>
        <v>86039.799999999988</v>
      </c>
      <c r="E51" s="2">
        <f t="shared" si="29"/>
        <v>84045.5</v>
      </c>
      <c r="F51" s="2">
        <f t="shared" si="29"/>
        <v>81766.299999999988</v>
      </c>
      <c r="G51" s="2">
        <f t="shared" si="29"/>
        <v>92022.7</v>
      </c>
      <c r="H51" s="2">
        <f t="shared" si="29"/>
        <v>92877.4</v>
      </c>
      <c r="I51" s="2">
        <f t="shared" si="29"/>
        <v>93732.099999999991</v>
      </c>
      <c r="J51" s="2">
        <f t="shared" si="29"/>
        <v>91167.999999999985</v>
      </c>
      <c r="K51" s="2">
        <f t="shared" si="29"/>
        <v>105697.9</v>
      </c>
      <c r="L51" s="2">
        <f t="shared" si="29"/>
        <v>89458.599999999991</v>
      </c>
      <c r="M51" s="2">
        <f t="shared" si="29"/>
        <v>99999.9</v>
      </c>
      <c r="N51" s="2">
        <f t="shared" si="29"/>
        <v>94016.999999999985</v>
      </c>
      <c r="O51" s="2">
        <f t="shared" si="30"/>
        <v>61466.9</v>
      </c>
      <c r="P51" s="2">
        <f t="shared" si="30"/>
        <v>60134.8</v>
      </c>
      <c r="Q51" s="2">
        <f t="shared" si="30"/>
        <v>72694.600000000006</v>
      </c>
      <c r="R51" s="2">
        <f t="shared" si="30"/>
        <v>58612.4</v>
      </c>
      <c r="S51" s="2">
        <f t="shared" si="30"/>
        <v>57965.38</v>
      </c>
      <c r="T51" s="5">
        <f t="shared" si="30"/>
        <v>60896</v>
      </c>
      <c r="U51" s="6">
        <f t="shared" si="30"/>
        <v>62989.3</v>
      </c>
      <c r="V51" s="5">
        <f t="shared" si="30"/>
        <v>61847.5</v>
      </c>
      <c r="W51" s="2">
        <f t="shared" si="30"/>
        <v>58422.1</v>
      </c>
      <c r="X51" s="2">
        <f t="shared" si="30"/>
        <v>61086.3</v>
      </c>
      <c r="Y51" s="2">
        <f t="shared" si="30"/>
        <v>64702</v>
      </c>
      <c r="Z51" s="2">
        <f t="shared" si="30"/>
        <v>64511.700000000004</v>
      </c>
      <c r="AA51" s="2">
        <f t="shared" si="11"/>
        <v>62418.400000000001</v>
      </c>
      <c r="AB51" s="2">
        <f t="shared" si="11"/>
        <v>64321.4</v>
      </c>
      <c r="AC51" s="2">
        <f t="shared" si="11"/>
        <v>62418.400000000001</v>
      </c>
      <c r="AD51" s="2">
        <f t="shared" si="11"/>
        <v>73265.5</v>
      </c>
      <c r="AE51" s="2">
        <f t="shared" si="11"/>
        <v>79164.800000000003</v>
      </c>
      <c r="AF51" s="2">
        <f t="shared" si="11"/>
        <v>58802.700000000004</v>
      </c>
      <c r="AG51" s="2">
        <f t="shared" si="11"/>
        <v>64728.642</v>
      </c>
      <c r="AH51" s="2">
        <f t="shared" si="11"/>
        <v>79164.800000000003</v>
      </c>
      <c r="AI51" s="2">
        <f t="shared" si="21"/>
        <v>139818.20000000001</v>
      </c>
      <c r="AJ51" s="2">
        <f t="shared" si="21"/>
        <v>131351.70000000001</v>
      </c>
      <c r="AK51" s="2">
        <f t="shared" si="21"/>
        <v>132803.1</v>
      </c>
      <c r="AL51" s="2">
        <f t="shared" si="21"/>
        <v>124914.74100000001</v>
      </c>
      <c r="AM51" s="2">
        <f t="shared" si="21"/>
        <v>135705.9</v>
      </c>
      <c r="AN51" s="2">
        <f t="shared" si="5"/>
        <v>146531</v>
      </c>
      <c r="AO51" s="5">
        <f t="shared" si="16"/>
        <v>122172.6</v>
      </c>
      <c r="AP51" s="2">
        <f t="shared" si="16"/>
        <v>156236.29999999999</v>
      </c>
      <c r="AQ51" s="2">
        <f t="shared" si="16"/>
        <v>156997.5</v>
      </c>
      <c r="AR51" s="2">
        <f t="shared" si="16"/>
        <v>173743.9</v>
      </c>
      <c r="AS51" s="2">
        <f t="shared" si="16"/>
        <v>175829.58799999999</v>
      </c>
      <c r="AT51" s="2">
        <f t="shared" si="16"/>
        <v>168225.2</v>
      </c>
      <c r="AU51" s="2">
        <f t="shared" si="16"/>
        <v>224173.4</v>
      </c>
      <c r="AV51" s="2">
        <f t="shared" si="16"/>
        <v>216371.1</v>
      </c>
      <c r="AW51" s="2">
        <f t="shared" si="16"/>
        <v>208568.8</v>
      </c>
      <c r="AX51" s="2">
        <f t="shared" si="16"/>
        <v>219330.26500000001</v>
      </c>
      <c r="AY51" s="2">
        <f t="shared" si="31"/>
        <v>238255.6</v>
      </c>
      <c r="AZ51" s="2">
        <f t="shared" si="31"/>
        <v>249863.9</v>
      </c>
      <c r="BA51" s="2">
        <f t="shared" si="31"/>
        <v>232736.9</v>
      </c>
      <c r="BB51" s="2">
        <f t="shared" si="31"/>
        <v>238826.5</v>
      </c>
      <c r="BC51" s="2">
        <f t="shared" si="31"/>
        <v>243858.03200000001</v>
      </c>
      <c r="BD51" s="2">
        <f t="shared" si="31"/>
        <v>250054.2</v>
      </c>
      <c r="BE51" s="2">
        <f t="shared" si="13"/>
        <v>196199.3</v>
      </c>
      <c r="BF51" s="2">
        <f t="shared" si="13"/>
        <v>217512.9</v>
      </c>
      <c r="BG51" s="2">
        <f t="shared" si="13"/>
        <v>237578.13200000001</v>
      </c>
      <c r="BH51" s="2">
        <f t="shared" si="13"/>
        <v>236162.30000000002</v>
      </c>
      <c r="BI51" s="2">
        <f t="shared" si="13"/>
        <v>245892.33900000001</v>
      </c>
      <c r="BJ51" s="19"/>
    </row>
    <row r="52" spans="1:62" x14ac:dyDescent="0.25">
      <c r="A52" s="1">
        <f t="shared" si="4"/>
        <v>2066</v>
      </c>
      <c r="B52" s="2">
        <f t="shared" si="29"/>
        <v>149499.04799999998</v>
      </c>
      <c r="C52" s="2">
        <f t="shared" si="29"/>
        <v>149499.04799999998</v>
      </c>
      <c r="D52" s="2">
        <f t="shared" si="29"/>
        <v>87338.4</v>
      </c>
      <c r="E52" s="2">
        <f t="shared" si="29"/>
        <v>85314</v>
      </c>
      <c r="F52" s="2">
        <f t="shared" si="29"/>
        <v>83000.399999999994</v>
      </c>
      <c r="G52" s="2">
        <f t="shared" si="29"/>
        <v>93411.599999999991</v>
      </c>
      <c r="H52" s="2">
        <f t="shared" si="29"/>
        <v>94279.2</v>
      </c>
      <c r="I52" s="2">
        <f t="shared" si="29"/>
        <v>95146.8</v>
      </c>
      <c r="J52" s="2">
        <f t="shared" si="29"/>
        <v>92544</v>
      </c>
      <c r="K52" s="2">
        <f t="shared" si="29"/>
        <v>107293.2</v>
      </c>
      <c r="L52" s="2">
        <f t="shared" si="29"/>
        <v>90808.8</v>
      </c>
      <c r="M52" s="2">
        <f t="shared" si="29"/>
        <v>101509.2</v>
      </c>
      <c r="N52" s="2">
        <f t="shared" si="29"/>
        <v>95436</v>
      </c>
      <c r="O52" s="2">
        <f t="shared" si="30"/>
        <v>62145.2</v>
      </c>
      <c r="P52" s="2">
        <f t="shared" si="30"/>
        <v>60798.400000000001</v>
      </c>
      <c r="Q52" s="2">
        <f t="shared" si="30"/>
        <v>73496.800000000003</v>
      </c>
      <c r="R52" s="2">
        <f t="shared" si="30"/>
        <v>59259.199999999997</v>
      </c>
      <c r="S52" s="2">
        <f t="shared" si="30"/>
        <v>58605.04</v>
      </c>
      <c r="T52" s="5">
        <f t="shared" si="30"/>
        <v>61568</v>
      </c>
      <c r="U52" s="6">
        <f t="shared" si="30"/>
        <v>63684.399999999994</v>
      </c>
      <c r="V52" s="5">
        <f t="shared" si="30"/>
        <v>62530</v>
      </c>
      <c r="W52" s="2">
        <f t="shared" si="30"/>
        <v>59066.799999999996</v>
      </c>
      <c r="X52" s="2">
        <f t="shared" si="30"/>
        <v>61760.4</v>
      </c>
      <c r="Y52" s="2">
        <f t="shared" si="30"/>
        <v>65416</v>
      </c>
      <c r="Z52" s="2">
        <f t="shared" si="30"/>
        <v>65223.6</v>
      </c>
      <c r="AA52" s="2">
        <f t="shared" si="11"/>
        <v>63107.199999999997</v>
      </c>
      <c r="AB52" s="2">
        <f t="shared" si="11"/>
        <v>65031.199999999997</v>
      </c>
      <c r="AC52" s="2">
        <f t="shared" si="11"/>
        <v>63107.199999999997</v>
      </c>
      <c r="AD52" s="2">
        <f t="shared" si="11"/>
        <v>74074</v>
      </c>
      <c r="AE52" s="2">
        <f t="shared" si="11"/>
        <v>80038.399999999994</v>
      </c>
      <c r="AF52" s="2">
        <f t="shared" si="11"/>
        <v>59451.6</v>
      </c>
      <c r="AG52" s="2">
        <f t="shared" si="11"/>
        <v>65442.935999999994</v>
      </c>
      <c r="AH52" s="2">
        <f t="shared" si="11"/>
        <v>80038.399999999994</v>
      </c>
      <c r="AI52" s="2">
        <f t="shared" si="21"/>
        <v>141725.6</v>
      </c>
      <c r="AJ52" s="2">
        <f t="shared" si="21"/>
        <v>133143.6</v>
      </c>
      <c r="AK52" s="2">
        <f t="shared" si="21"/>
        <v>134614.79999999999</v>
      </c>
      <c r="AL52" s="2">
        <f t="shared" si="21"/>
        <v>126618.82799999999</v>
      </c>
      <c r="AM52" s="2">
        <f t="shared" si="21"/>
        <v>137557.20000000001</v>
      </c>
      <c r="AN52" s="2">
        <f t="shared" si="5"/>
        <v>148148</v>
      </c>
      <c r="AO52" s="5">
        <f t="shared" si="16"/>
        <v>123520.8</v>
      </c>
      <c r="AP52" s="2">
        <f t="shared" si="16"/>
        <v>157960.4</v>
      </c>
      <c r="AQ52" s="2">
        <f t="shared" si="16"/>
        <v>158730</v>
      </c>
      <c r="AR52" s="2">
        <f t="shared" si="16"/>
        <v>175661.19999999998</v>
      </c>
      <c r="AS52" s="2">
        <f t="shared" si="16"/>
        <v>177769.90399999998</v>
      </c>
      <c r="AT52" s="2">
        <f t="shared" si="16"/>
        <v>170081.6</v>
      </c>
      <c r="AU52" s="2">
        <f t="shared" si="16"/>
        <v>226647.19999999998</v>
      </c>
      <c r="AV52" s="2">
        <f t="shared" si="16"/>
        <v>218758.8</v>
      </c>
      <c r="AW52" s="2">
        <f t="shared" si="16"/>
        <v>210870.39999999999</v>
      </c>
      <c r="AX52" s="2">
        <f t="shared" si="16"/>
        <v>221750.62</v>
      </c>
      <c r="AY52" s="2">
        <f t="shared" si="31"/>
        <v>240884.8</v>
      </c>
      <c r="AZ52" s="2">
        <f t="shared" si="31"/>
        <v>252621.19999999998</v>
      </c>
      <c r="BA52" s="2">
        <f t="shared" si="31"/>
        <v>235305.19999999998</v>
      </c>
      <c r="BB52" s="2">
        <f t="shared" si="31"/>
        <v>241462</v>
      </c>
      <c r="BC52" s="2">
        <f t="shared" si="31"/>
        <v>246549.05599999998</v>
      </c>
      <c r="BD52" s="2">
        <f t="shared" si="31"/>
        <v>252813.59999999998</v>
      </c>
      <c r="BE52" s="2">
        <f t="shared" si="13"/>
        <v>198364.4</v>
      </c>
      <c r="BF52" s="2">
        <f t="shared" si="13"/>
        <v>219913.19999999998</v>
      </c>
      <c r="BG52" s="2">
        <f t="shared" si="13"/>
        <v>240199.856</v>
      </c>
      <c r="BH52" s="2">
        <f t="shared" si="13"/>
        <v>238768.4</v>
      </c>
      <c r="BI52" s="2">
        <f t="shared" si="13"/>
        <v>248605.81200000001</v>
      </c>
      <c r="BJ52" s="19"/>
    </row>
    <row r="53" spans="1:62" x14ac:dyDescent="0.25">
      <c r="A53" s="1">
        <f t="shared" si="4"/>
        <v>2067</v>
      </c>
      <c r="B53" s="2">
        <f t="shared" si="29"/>
        <v>151721.88999999998</v>
      </c>
      <c r="C53" s="2">
        <f t="shared" si="29"/>
        <v>151721.88999999998</v>
      </c>
      <c r="D53" s="2">
        <f t="shared" si="29"/>
        <v>88636.999999999985</v>
      </c>
      <c r="E53" s="2">
        <f t="shared" si="29"/>
        <v>86582.499999999985</v>
      </c>
      <c r="F53" s="2">
        <f t="shared" si="29"/>
        <v>84234.499999999985</v>
      </c>
      <c r="G53" s="2">
        <f t="shared" si="29"/>
        <v>94800.499999999985</v>
      </c>
      <c r="H53" s="2">
        <f t="shared" si="29"/>
        <v>95680.999999999985</v>
      </c>
      <c r="I53" s="2">
        <f t="shared" si="29"/>
        <v>96561.499999999985</v>
      </c>
      <c r="J53" s="2">
        <f t="shared" si="29"/>
        <v>93919.999999999985</v>
      </c>
      <c r="K53" s="2">
        <f t="shared" si="29"/>
        <v>108888.49999999999</v>
      </c>
      <c r="L53" s="2">
        <f t="shared" si="29"/>
        <v>92158.999999999985</v>
      </c>
      <c r="M53" s="2">
        <f t="shared" si="29"/>
        <v>103018.49999999999</v>
      </c>
      <c r="N53" s="2">
        <f t="shared" si="29"/>
        <v>96854.999999999985</v>
      </c>
      <c r="O53" s="2">
        <f t="shared" si="30"/>
        <v>62823.5</v>
      </c>
      <c r="P53" s="2">
        <f t="shared" si="30"/>
        <v>61462</v>
      </c>
      <c r="Q53" s="2">
        <f t="shared" si="30"/>
        <v>74299</v>
      </c>
      <c r="R53" s="2">
        <f t="shared" si="30"/>
        <v>59906</v>
      </c>
      <c r="S53" s="2">
        <f t="shared" si="30"/>
        <v>59244.700000000004</v>
      </c>
      <c r="T53" s="5">
        <f t="shared" si="30"/>
        <v>62240</v>
      </c>
      <c r="U53" s="6">
        <f t="shared" si="30"/>
        <v>64379.5</v>
      </c>
      <c r="V53" s="5">
        <f t="shared" si="30"/>
        <v>63212.5</v>
      </c>
      <c r="W53" s="2">
        <f t="shared" si="30"/>
        <v>59711.5</v>
      </c>
      <c r="X53" s="2">
        <f t="shared" si="30"/>
        <v>62434.5</v>
      </c>
      <c r="Y53" s="2">
        <f t="shared" si="30"/>
        <v>66130</v>
      </c>
      <c r="Z53" s="2">
        <f t="shared" si="30"/>
        <v>65935.5</v>
      </c>
      <c r="AA53" s="2">
        <f t="shared" si="11"/>
        <v>63796</v>
      </c>
      <c r="AB53" s="2">
        <f t="shared" si="11"/>
        <v>65741</v>
      </c>
      <c r="AC53" s="2">
        <f t="shared" ref="AA53:AH58" si="32">(($A53-$A$8)*$BM$4+1)*AC$8</f>
        <v>63796</v>
      </c>
      <c r="AD53" s="2">
        <f t="shared" si="32"/>
        <v>74882.5</v>
      </c>
      <c r="AE53" s="2">
        <f t="shared" si="32"/>
        <v>80912</v>
      </c>
      <c r="AF53" s="2">
        <f t="shared" si="32"/>
        <v>60100.5</v>
      </c>
      <c r="AG53" s="2">
        <f t="shared" si="32"/>
        <v>66157.23</v>
      </c>
      <c r="AH53" s="2">
        <f t="shared" si="32"/>
        <v>80912</v>
      </c>
      <c r="AI53" s="2">
        <f t="shared" si="21"/>
        <v>143633.00000000003</v>
      </c>
      <c r="AJ53" s="2">
        <f t="shared" si="21"/>
        <v>134935.50000000003</v>
      </c>
      <c r="AK53" s="2">
        <f t="shared" si="21"/>
        <v>136426.50000000003</v>
      </c>
      <c r="AL53" s="2">
        <f t="shared" si="21"/>
        <v>128322.91500000002</v>
      </c>
      <c r="AM53" s="2">
        <f t="shared" si="21"/>
        <v>139408.50000000003</v>
      </c>
      <c r="AN53" s="2">
        <f t="shared" si="5"/>
        <v>149765</v>
      </c>
      <c r="AO53" s="5">
        <f t="shared" si="16"/>
        <v>124869</v>
      </c>
      <c r="AP53" s="2">
        <f t="shared" si="16"/>
        <v>159684.5</v>
      </c>
      <c r="AQ53" s="2">
        <f t="shared" si="16"/>
        <v>160462.5</v>
      </c>
      <c r="AR53" s="2">
        <f t="shared" si="16"/>
        <v>177578.5</v>
      </c>
      <c r="AS53" s="2">
        <f t="shared" si="16"/>
        <v>179710.22</v>
      </c>
      <c r="AT53" s="2">
        <f t="shared" si="16"/>
        <v>171938</v>
      </c>
      <c r="AU53" s="2">
        <f t="shared" si="16"/>
        <v>229121</v>
      </c>
      <c r="AV53" s="2">
        <f t="shared" si="16"/>
        <v>221146.5</v>
      </c>
      <c r="AW53" s="2">
        <f t="shared" si="16"/>
        <v>213172</v>
      </c>
      <c r="AX53" s="2">
        <f t="shared" si="16"/>
        <v>224170.97500000001</v>
      </c>
      <c r="AY53" s="2">
        <f t="shared" si="31"/>
        <v>243514</v>
      </c>
      <c r="AZ53" s="2">
        <f t="shared" si="31"/>
        <v>255378.5</v>
      </c>
      <c r="BA53" s="2">
        <f t="shared" si="31"/>
        <v>237873.5</v>
      </c>
      <c r="BB53" s="2">
        <f t="shared" si="31"/>
        <v>244097.5</v>
      </c>
      <c r="BC53" s="2">
        <f t="shared" si="31"/>
        <v>249240.08000000002</v>
      </c>
      <c r="BD53" s="2">
        <f t="shared" si="31"/>
        <v>255573</v>
      </c>
      <c r="BE53" s="2">
        <f t="shared" si="13"/>
        <v>200529.5</v>
      </c>
      <c r="BF53" s="2">
        <f t="shared" si="13"/>
        <v>222313.5</v>
      </c>
      <c r="BG53" s="2">
        <f t="shared" si="13"/>
        <v>242821.58000000002</v>
      </c>
      <c r="BH53" s="2">
        <f t="shared" si="13"/>
        <v>241374.5</v>
      </c>
      <c r="BI53" s="2">
        <f t="shared" si="13"/>
        <v>251319.285</v>
      </c>
      <c r="BJ53" s="19"/>
    </row>
    <row r="54" spans="1:62" x14ac:dyDescent="0.25">
      <c r="A54" s="1">
        <f t="shared" si="4"/>
        <v>2068</v>
      </c>
      <c r="B54" s="2">
        <f t="shared" si="29"/>
        <v>153944.73199999999</v>
      </c>
      <c r="C54" s="2">
        <f t="shared" si="29"/>
        <v>153944.73199999999</v>
      </c>
      <c r="D54" s="2">
        <f t="shared" si="29"/>
        <v>89935.599999999991</v>
      </c>
      <c r="E54" s="2">
        <f t="shared" si="29"/>
        <v>87851</v>
      </c>
      <c r="F54" s="2">
        <f t="shared" si="29"/>
        <v>85468.599999999991</v>
      </c>
      <c r="G54" s="2">
        <f t="shared" si="29"/>
        <v>96189.4</v>
      </c>
      <c r="H54" s="2">
        <f t="shared" si="29"/>
        <v>97082.799999999988</v>
      </c>
      <c r="I54" s="2">
        <f t="shared" si="29"/>
        <v>97976.2</v>
      </c>
      <c r="J54" s="2">
        <f t="shared" si="29"/>
        <v>95295.999999999985</v>
      </c>
      <c r="K54" s="2">
        <f t="shared" si="29"/>
        <v>110483.79999999999</v>
      </c>
      <c r="L54" s="2">
        <f t="shared" si="29"/>
        <v>93509.2</v>
      </c>
      <c r="M54" s="2">
        <f t="shared" si="29"/>
        <v>104527.79999999999</v>
      </c>
      <c r="N54" s="2">
        <f t="shared" si="29"/>
        <v>98273.999999999985</v>
      </c>
      <c r="O54" s="2">
        <f t="shared" si="30"/>
        <v>63501.8</v>
      </c>
      <c r="P54" s="2">
        <f t="shared" si="30"/>
        <v>62125.600000000006</v>
      </c>
      <c r="Q54" s="2">
        <f t="shared" si="30"/>
        <v>75101.200000000012</v>
      </c>
      <c r="R54" s="2">
        <f t="shared" si="30"/>
        <v>60552.800000000003</v>
      </c>
      <c r="S54" s="2">
        <f t="shared" si="30"/>
        <v>59884.360000000008</v>
      </c>
      <c r="T54" s="5">
        <f t="shared" si="30"/>
        <v>62912.000000000007</v>
      </c>
      <c r="U54" s="6">
        <f t="shared" si="30"/>
        <v>65074.600000000006</v>
      </c>
      <c r="V54" s="5">
        <f t="shared" si="30"/>
        <v>63895.000000000007</v>
      </c>
      <c r="W54" s="2">
        <f t="shared" si="30"/>
        <v>60356.200000000004</v>
      </c>
      <c r="X54" s="2">
        <f t="shared" si="30"/>
        <v>63108.600000000006</v>
      </c>
      <c r="Y54" s="2">
        <f t="shared" si="30"/>
        <v>66844</v>
      </c>
      <c r="Z54" s="2">
        <f t="shared" si="30"/>
        <v>66647.400000000009</v>
      </c>
      <c r="AA54" s="2">
        <f t="shared" si="32"/>
        <v>64484.800000000003</v>
      </c>
      <c r="AB54" s="2">
        <f t="shared" si="32"/>
        <v>66450.8</v>
      </c>
      <c r="AC54" s="2">
        <f t="shared" si="32"/>
        <v>64484.800000000003</v>
      </c>
      <c r="AD54" s="2">
        <f t="shared" si="32"/>
        <v>75691.000000000015</v>
      </c>
      <c r="AE54" s="2">
        <f t="shared" si="32"/>
        <v>81785.600000000006</v>
      </c>
      <c r="AF54" s="2">
        <f t="shared" si="32"/>
        <v>60749.400000000009</v>
      </c>
      <c r="AG54" s="2">
        <f t="shared" si="32"/>
        <v>66871.524000000005</v>
      </c>
      <c r="AH54" s="2">
        <f t="shared" si="32"/>
        <v>81785.600000000006</v>
      </c>
      <c r="AI54" s="2">
        <f t="shared" si="21"/>
        <v>145540.4</v>
      </c>
      <c r="AJ54" s="2">
        <f t="shared" si="21"/>
        <v>136727.4</v>
      </c>
      <c r="AK54" s="2">
        <f t="shared" si="21"/>
        <v>138238.19999999998</v>
      </c>
      <c r="AL54" s="2">
        <f t="shared" si="21"/>
        <v>130027.00199999999</v>
      </c>
      <c r="AM54" s="2">
        <f t="shared" si="21"/>
        <v>141259.79999999999</v>
      </c>
      <c r="AN54" s="2">
        <f t="shared" si="5"/>
        <v>151382.00000000003</v>
      </c>
      <c r="AO54" s="5">
        <f t="shared" si="16"/>
        <v>126217.20000000001</v>
      </c>
      <c r="AP54" s="2">
        <f t="shared" si="16"/>
        <v>161408.6</v>
      </c>
      <c r="AQ54" s="2">
        <f t="shared" si="16"/>
        <v>162195.00000000003</v>
      </c>
      <c r="AR54" s="2">
        <f t="shared" si="16"/>
        <v>179495.80000000002</v>
      </c>
      <c r="AS54" s="2">
        <f t="shared" si="16"/>
        <v>181650.53600000002</v>
      </c>
      <c r="AT54" s="2">
        <f t="shared" si="16"/>
        <v>173794.40000000002</v>
      </c>
      <c r="AU54" s="2">
        <f t="shared" si="16"/>
        <v>231594.80000000002</v>
      </c>
      <c r="AV54" s="2">
        <f t="shared" si="16"/>
        <v>223534.2</v>
      </c>
      <c r="AW54" s="2">
        <f t="shared" si="16"/>
        <v>215473.60000000003</v>
      </c>
      <c r="AX54" s="2">
        <f t="shared" si="16"/>
        <v>226591.33000000002</v>
      </c>
      <c r="AY54" s="2">
        <f t="shared" si="31"/>
        <v>246143.2</v>
      </c>
      <c r="AZ54" s="2">
        <f t="shared" si="31"/>
        <v>258135.80000000002</v>
      </c>
      <c r="BA54" s="2">
        <f t="shared" si="31"/>
        <v>240441.80000000002</v>
      </c>
      <c r="BB54" s="2">
        <f t="shared" si="31"/>
        <v>246733.00000000003</v>
      </c>
      <c r="BC54" s="2">
        <f t="shared" si="31"/>
        <v>251931.10400000002</v>
      </c>
      <c r="BD54" s="2">
        <f t="shared" si="31"/>
        <v>258332.40000000002</v>
      </c>
      <c r="BE54" s="2">
        <f t="shared" si="13"/>
        <v>202694.6</v>
      </c>
      <c r="BF54" s="2">
        <f t="shared" si="13"/>
        <v>224713.80000000002</v>
      </c>
      <c r="BG54" s="2">
        <f t="shared" si="13"/>
        <v>245443.30400000003</v>
      </c>
      <c r="BH54" s="2">
        <f t="shared" si="13"/>
        <v>243980.60000000003</v>
      </c>
      <c r="BI54" s="2">
        <f t="shared" si="13"/>
        <v>254032.75800000003</v>
      </c>
      <c r="BJ54" s="19"/>
    </row>
    <row r="55" spans="1:62" x14ac:dyDescent="0.25">
      <c r="A55" s="1">
        <f t="shared" si="4"/>
        <v>2069</v>
      </c>
      <c r="B55" s="2">
        <f t="shared" si="29"/>
        <v>156167.57399999999</v>
      </c>
      <c r="C55" s="2">
        <f t="shared" si="29"/>
        <v>156167.57399999999</v>
      </c>
      <c r="D55" s="2">
        <f t="shared" si="29"/>
        <v>91234.2</v>
      </c>
      <c r="E55" s="2">
        <f t="shared" si="29"/>
        <v>89119.5</v>
      </c>
      <c r="F55" s="2">
        <f t="shared" si="29"/>
        <v>86702.7</v>
      </c>
      <c r="G55" s="2">
        <f t="shared" si="29"/>
        <v>97578.3</v>
      </c>
      <c r="H55" s="2">
        <f t="shared" si="29"/>
        <v>98484.599999999991</v>
      </c>
      <c r="I55" s="2">
        <f t="shared" si="29"/>
        <v>99390.9</v>
      </c>
      <c r="J55" s="2">
        <f t="shared" si="29"/>
        <v>96672</v>
      </c>
      <c r="K55" s="2">
        <f t="shared" si="29"/>
        <v>112079.09999999999</v>
      </c>
      <c r="L55" s="2">
        <f t="shared" si="29"/>
        <v>94859.4</v>
      </c>
      <c r="M55" s="2">
        <f t="shared" si="29"/>
        <v>106037.09999999999</v>
      </c>
      <c r="N55" s="2">
        <f t="shared" si="29"/>
        <v>99693</v>
      </c>
      <c r="O55" s="2">
        <f t="shared" si="30"/>
        <v>64180.100000000006</v>
      </c>
      <c r="P55" s="2">
        <f t="shared" si="30"/>
        <v>62789.200000000004</v>
      </c>
      <c r="Q55" s="2">
        <f t="shared" si="30"/>
        <v>75903.400000000009</v>
      </c>
      <c r="R55" s="2">
        <f t="shared" si="30"/>
        <v>61199.600000000006</v>
      </c>
      <c r="S55" s="2">
        <f t="shared" si="30"/>
        <v>60524.020000000004</v>
      </c>
      <c r="T55" s="5">
        <f t="shared" si="30"/>
        <v>63584</v>
      </c>
      <c r="U55" s="6">
        <f t="shared" si="30"/>
        <v>65769.7</v>
      </c>
      <c r="V55" s="5">
        <f t="shared" si="30"/>
        <v>64577.5</v>
      </c>
      <c r="W55" s="2">
        <f t="shared" si="30"/>
        <v>61000.9</v>
      </c>
      <c r="X55" s="2">
        <f t="shared" si="30"/>
        <v>63782.700000000004</v>
      </c>
      <c r="Y55" s="2">
        <f t="shared" si="30"/>
        <v>67558</v>
      </c>
      <c r="Z55" s="2">
        <f t="shared" si="30"/>
        <v>67359.3</v>
      </c>
      <c r="AA55" s="2">
        <f t="shared" si="32"/>
        <v>65173.600000000006</v>
      </c>
      <c r="AB55" s="2">
        <f t="shared" si="32"/>
        <v>67160.600000000006</v>
      </c>
      <c r="AC55" s="2">
        <f t="shared" si="32"/>
        <v>65173.600000000006</v>
      </c>
      <c r="AD55" s="2">
        <f t="shared" si="32"/>
        <v>76499.5</v>
      </c>
      <c r="AE55" s="2">
        <f t="shared" si="32"/>
        <v>82659.199999999997</v>
      </c>
      <c r="AF55" s="2">
        <f t="shared" si="32"/>
        <v>61398.3</v>
      </c>
      <c r="AG55" s="2">
        <f t="shared" si="32"/>
        <v>67585.817999999999</v>
      </c>
      <c r="AH55" s="2">
        <f t="shared" si="32"/>
        <v>82659.199999999997</v>
      </c>
      <c r="AI55" s="2">
        <f t="shared" si="21"/>
        <v>147447.80000000002</v>
      </c>
      <c r="AJ55" s="2">
        <f t="shared" si="21"/>
        <v>138519.30000000002</v>
      </c>
      <c r="AK55" s="2">
        <f t="shared" si="21"/>
        <v>140049.9</v>
      </c>
      <c r="AL55" s="2">
        <f t="shared" si="21"/>
        <v>131731.08900000001</v>
      </c>
      <c r="AM55" s="2">
        <f t="shared" si="21"/>
        <v>143111.1</v>
      </c>
      <c r="AN55" s="2">
        <f t="shared" si="5"/>
        <v>152999</v>
      </c>
      <c r="AO55" s="5">
        <f t="shared" si="16"/>
        <v>127565.40000000001</v>
      </c>
      <c r="AP55" s="2">
        <f t="shared" si="16"/>
        <v>163132.70000000001</v>
      </c>
      <c r="AQ55" s="2">
        <f t="shared" si="16"/>
        <v>163927.5</v>
      </c>
      <c r="AR55" s="2">
        <f t="shared" si="16"/>
        <v>181413.1</v>
      </c>
      <c r="AS55" s="2">
        <f t="shared" si="16"/>
        <v>183590.85200000001</v>
      </c>
      <c r="AT55" s="2">
        <f t="shared" si="16"/>
        <v>175650.80000000002</v>
      </c>
      <c r="AU55" s="2">
        <f t="shared" si="16"/>
        <v>234068.6</v>
      </c>
      <c r="AV55" s="2">
        <f t="shared" si="16"/>
        <v>225921.90000000002</v>
      </c>
      <c r="AW55" s="2">
        <f t="shared" si="16"/>
        <v>217775.2</v>
      </c>
      <c r="AX55" s="2">
        <f t="shared" si="16"/>
        <v>229011.685</v>
      </c>
      <c r="AY55" s="2">
        <f t="shared" si="31"/>
        <v>248772.40000000002</v>
      </c>
      <c r="AZ55" s="2">
        <f t="shared" si="31"/>
        <v>260893.1</v>
      </c>
      <c r="BA55" s="2">
        <f t="shared" si="31"/>
        <v>243010.1</v>
      </c>
      <c r="BB55" s="2">
        <f t="shared" si="31"/>
        <v>249368.5</v>
      </c>
      <c r="BC55" s="2">
        <f t="shared" si="31"/>
        <v>254622.12800000003</v>
      </c>
      <c r="BD55" s="2">
        <f t="shared" si="31"/>
        <v>261091.80000000002</v>
      </c>
      <c r="BE55" s="2">
        <f t="shared" si="13"/>
        <v>204859.7</v>
      </c>
      <c r="BF55" s="2">
        <f t="shared" si="13"/>
        <v>227114.1</v>
      </c>
      <c r="BG55" s="2">
        <f t="shared" si="13"/>
        <v>248065.02800000002</v>
      </c>
      <c r="BH55" s="2">
        <f t="shared" si="13"/>
        <v>246586.7</v>
      </c>
      <c r="BI55" s="2">
        <f t="shared" si="13"/>
        <v>256746.231</v>
      </c>
      <c r="BJ55" s="19"/>
    </row>
    <row r="56" spans="1:62" x14ac:dyDescent="0.25">
      <c r="A56" s="1">
        <f t="shared" si="4"/>
        <v>2070</v>
      </c>
      <c r="B56" s="2">
        <f t="shared" si="29"/>
        <v>158390.416</v>
      </c>
      <c r="C56" s="2">
        <f t="shared" si="29"/>
        <v>158390.416</v>
      </c>
      <c r="D56" s="2">
        <f t="shared" si="29"/>
        <v>92532.800000000003</v>
      </c>
      <c r="E56" s="2">
        <f t="shared" si="29"/>
        <v>90388</v>
      </c>
      <c r="F56" s="2">
        <f t="shared" si="29"/>
        <v>87936.8</v>
      </c>
      <c r="G56" s="2">
        <f t="shared" si="29"/>
        <v>98967.2</v>
      </c>
      <c r="H56" s="2">
        <f t="shared" si="29"/>
        <v>99886.400000000009</v>
      </c>
      <c r="I56" s="2">
        <f t="shared" si="29"/>
        <v>100805.6</v>
      </c>
      <c r="J56" s="2">
        <f t="shared" si="29"/>
        <v>98048</v>
      </c>
      <c r="K56" s="2">
        <f t="shared" si="29"/>
        <v>113674.40000000001</v>
      </c>
      <c r="L56" s="2">
        <f t="shared" si="29"/>
        <v>96209.600000000006</v>
      </c>
      <c r="M56" s="2">
        <f t="shared" si="29"/>
        <v>107546.40000000001</v>
      </c>
      <c r="N56" s="2">
        <f t="shared" si="29"/>
        <v>101112</v>
      </c>
      <c r="O56" s="2">
        <f t="shared" si="30"/>
        <v>64858.400000000001</v>
      </c>
      <c r="P56" s="2">
        <f t="shared" si="30"/>
        <v>63452.800000000003</v>
      </c>
      <c r="Q56" s="2">
        <f t="shared" si="30"/>
        <v>76705.600000000006</v>
      </c>
      <c r="R56" s="2">
        <f t="shared" si="30"/>
        <v>61846.400000000001</v>
      </c>
      <c r="S56" s="2">
        <f t="shared" si="30"/>
        <v>61163.68</v>
      </c>
      <c r="T56" s="5">
        <f t="shared" si="30"/>
        <v>64256</v>
      </c>
      <c r="U56" s="6">
        <f t="shared" si="30"/>
        <v>66464.800000000003</v>
      </c>
      <c r="V56" s="5">
        <f t="shared" si="30"/>
        <v>65260</v>
      </c>
      <c r="W56" s="2">
        <f t="shared" si="30"/>
        <v>61645.599999999999</v>
      </c>
      <c r="X56" s="2">
        <f t="shared" si="30"/>
        <v>64456.800000000003</v>
      </c>
      <c r="Y56" s="2">
        <f t="shared" si="30"/>
        <v>68272</v>
      </c>
      <c r="Z56" s="2">
        <f t="shared" si="30"/>
        <v>68071.199999999997</v>
      </c>
      <c r="AA56" s="2">
        <f t="shared" si="32"/>
        <v>65862.399999999994</v>
      </c>
      <c r="AB56" s="2">
        <f t="shared" si="32"/>
        <v>67870.399999999994</v>
      </c>
      <c r="AC56" s="2">
        <f t="shared" si="32"/>
        <v>65862.399999999994</v>
      </c>
      <c r="AD56" s="2">
        <f t="shared" si="32"/>
        <v>77308</v>
      </c>
      <c r="AE56" s="2">
        <f t="shared" si="32"/>
        <v>83532.800000000003</v>
      </c>
      <c r="AF56" s="2">
        <f t="shared" si="32"/>
        <v>62047.199999999997</v>
      </c>
      <c r="AG56" s="2">
        <f t="shared" si="32"/>
        <v>68300.111999999994</v>
      </c>
      <c r="AH56" s="2">
        <f t="shared" si="32"/>
        <v>83532.800000000003</v>
      </c>
      <c r="AI56" s="2">
        <f t="shared" si="21"/>
        <v>149355.20000000001</v>
      </c>
      <c r="AJ56" s="2">
        <f t="shared" si="21"/>
        <v>140311.20000000001</v>
      </c>
      <c r="AK56" s="2">
        <f t="shared" si="21"/>
        <v>141861.6</v>
      </c>
      <c r="AL56" s="2">
        <f t="shared" si="21"/>
        <v>133435.17600000001</v>
      </c>
      <c r="AM56" s="2">
        <f t="shared" si="21"/>
        <v>144962.4</v>
      </c>
      <c r="AN56" s="2">
        <f t="shared" si="5"/>
        <v>154616</v>
      </c>
      <c r="AO56" s="5">
        <f t="shared" si="16"/>
        <v>128913.60000000001</v>
      </c>
      <c r="AP56" s="2">
        <f t="shared" si="16"/>
        <v>164856.79999999999</v>
      </c>
      <c r="AQ56" s="2">
        <f t="shared" si="16"/>
        <v>165660</v>
      </c>
      <c r="AR56" s="2">
        <f t="shared" si="16"/>
        <v>183330.4</v>
      </c>
      <c r="AS56" s="2">
        <f t="shared" si="16"/>
        <v>185531.16800000001</v>
      </c>
      <c r="AT56" s="2">
        <f t="shared" si="16"/>
        <v>177507.20000000001</v>
      </c>
      <c r="AU56" s="2">
        <f t="shared" si="16"/>
        <v>236542.4</v>
      </c>
      <c r="AV56" s="2">
        <f t="shared" si="16"/>
        <v>228309.6</v>
      </c>
      <c r="AW56" s="2">
        <f t="shared" si="16"/>
        <v>220076.79999999999</v>
      </c>
      <c r="AX56" s="2">
        <f t="shared" si="16"/>
        <v>231432.04</v>
      </c>
      <c r="AY56" s="2">
        <f t="shared" si="31"/>
        <v>251401.60000000001</v>
      </c>
      <c r="AZ56" s="2">
        <f t="shared" si="31"/>
        <v>263650.40000000002</v>
      </c>
      <c r="BA56" s="2">
        <f t="shared" si="31"/>
        <v>245578.4</v>
      </c>
      <c r="BB56" s="2">
        <f t="shared" si="31"/>
        <v>252004</v>
      </c>
      <c r="BC56" s="2">
        <f t="shared" si="31"/>
        <v>257313.152</v>
      </c>
      <c r="BD56" s="2">
        <f t="shared" si="31"/>
        <v>263851.2</v>
      </c>
      <c r="BE56" s="2">
        <f t="shared" si="13"/>
        <v>207024.8</v>
      </c>
      <c r="BF56" s="2">
        <f t="shared" si="13"/>
        <v>229514.4</v>
      </c>
      <c r="BG56" s="2">
        <f t="shared" si="13"/>
        <v>250686.75200000001</v>
      </c>
      <c r="BH56" s="2">
        <f t="shared" si="13"/>
        <v>249192.8</v>
      </c>
      <c r="BI56" s="2">
        <f t="shared" si="13"/>
        <v>259459.704</v>
      </c>
      <c r="BJ56" s="19"/>
    </row>
    <row r="57" spans="1:62" x14ac:dyDescent="0.25">
      <c r="A57" s="1">
        <f t="shared" si="4"/>
        <v>2071</v>
      </c>
      <c r="B57" s="2">
        <f t="shared" ref="B57:N58" si="33">(($A57-$A$8)*$BM$3+1)*B$8</f>
        <v>160613.258</v>
      </c>
      <c r="C57" s="2">
        <f t="shared" si="33"/>
        <v>160613.258</v>
      </c>
      <c r="D57" s="2">
        <f t="shared" si="33"/>
        <v>93831.4</v>
      </c>
      <c r="E57" s="2">
        <f t="shared" si="33"/>
        <v>91656.5</v>
      </c>
      <c r="F57" s="2">
        <f t="shared" si="33"/>
        <v>89170.9</v>
      </c>
      <c r="G57" s="2">
        <f t="shared" si="33"/>
        <v>100356.09999999999</v>
      </c>
      <c r="H57" s="2">
        <f t="shared" si="33"/>
        <v>101288.2</v>
      </c>
      <c r="I57" s="2">
        <f t="shared" si="33"/>
        <v>102220.29999999999</v>
      </c>
      <c r="J57" s="2">
        <f t="shared" si="33"/>
        <v>99423.999999999985</v>
      </c>
      <c r="K57" s="2">
        <f t="shared" si="33"/>
        <v>115269.7</v>
      </c>
      <c r="L57" s="2">
        <f t="shared" si="33"/>
        <v>97559.799999999988</v>
      </c>
      <c r="M57" s="2">
        <f t="shared" si="33"/>
        <v>109055.7</v>
      </c>
      <c r="N57" s="2">
        <f t="shared" si="33"/>
        <v>102530.99999999999</v>
      </c>
      <c r="O57" s="2">
        <f t="shared" si="30"/>
        <v>65536.7</v>
      </c>
      <c r="P57" s="2">
        <f t="shared" si="30"/>
        <v>64116.399999999994</v>
      </c>
      <c r="Q57" s="2">
        <f t="shared" si="30"/>
        <v>77507.8</v>
      </c>
      <c r="R57" s="2">
        <f t="shared" si="30"/>
        <v>62493.2</v>
      </c>
      <c r="S57" s="2">
        <f t="shared" si="30"/>
        <v>61803.34</v>
      </c>
      <c r="T57" s="5">
        <f t="shared" si="30"/>
        <v>64928</v>
      </c>
      <c r="U57" s="6">
        <f t="shared" si="30"/>
        <v>67159.899999999994</v>
      </c>
      <c r="V57" s="5">
        <f t="shared" si="30"/>
        <v>65942.5</v>
      </c>
      <c r="W57" s="2">
        <f t="shared" si="30"/>
        <v>62290.299999999996</v>
      </c>
      <c r="X57" s="2">
        <f t="shared" si="30"/>
        <v>65130.899999999994</v>
      </c>
      <c r="Y57" s="2">
        <f t="shared" si="30"/>
        <v>68986</v>
      </c>
      <c r="Z57" s="2">
        <f t="shared" si="30"/>
        <v>68783.099999999991</v>
      </c>
      <c r="AA57" s="2">
        <f t="shared" si="32"/>
        <v>66551.199999999997</v>
      </c>
      <c r="AB57" s="2">
        <f t="shared" si="32"/>
        <v>68580.2</v>
      </c>
      <c r="AC57" s="2">
        <f t="shared" si="32"/>
        <v>66551.199999999997</v>
      </c>
      <c r="AD57" s="2">
        <f t="shared" si="32"/>
        <v>78116.5</v>
      </c>
      <c r="AE57" s="2">
        <f t="shared" si="32"/>
        <v>84406.399999999994</v>
      </c>
      <c r="AF57" s="2">
        <f t="shared" si="32"/>
        <v>62696.1</v>
      </c>
      <c r="AG57" s="2">
        <f t="shared" si="32"/>
        <v>69014.406000000003</v>
      </c>
      <c r="AH57" s="2">
        <f t="shared" si="32"/>
        <v>84406.399999999994</v>
      </c>
      <c r="AI57" s="2">
        <f t="shared" si="21"/>
        <v>151262.6</v>
      </c>
      <c r="AJ57" s="2">
        <f t="shared" si="21"/>
        <v>142103.1</v>
      </c>
      <c r="AK57" s="2">
        <f t="shared" si="21"/>
        <v>143673.29999999999</v>
      </c>
      <c r="AL57" s="2">
        <f t="shared" si="21"/>
        <v>135139.26300000001</v>
      </c>
      <c r="AM57" s="2">
        <f t="shared" si="21"/>
        <v>146813.70000000001</v>
      </c>
      <c r="AN57" s="2">
        <f t="shared" si="5"/>
        <v>156233</v>
      </c>
      <c r="AO57" s="5">
        <f t="shared" si="16"/>
        <v>130261.79999999999</v>
      </c>
      <c r="AP57" s="2">
        <f t="shared" si="16"/>
        <v>166580.9</v>
      </c>
      <c r="AQ57" s="2">
        <f t="shared" si="16"/>
        <v>167392.5</v>
      </c>
      <c r="AR57" s="2">
        <f t="shared" si="16"/>
        <v>185247.69999999998</v>
      </c>
      <c r="AS57" s="2">
        <f t="shared" si="16"/>
        <v>187471.484</v>
      </c>
      <c r="AT57" s="2">
        <f t="shared" si="16"/>
        <v>179363.6</v>
      </c>
      <c r="AU57" s="2">
        <f t="shared" si="16"/>
        <v>239016.19999999998</v>
      </c>
      <c r="AV57" s="2">
        <f t="shared" si="16"/>
        <v>230697.3</v>
      </c>
      <c r="AW57" s="2">
        <f t="shared" si="16"/>
        <v>222378.4</v>
      </c>
      <c r="AX57" s="2">
        <f t="shared" si="16"/>
        <v>233852.39499999999</v>
      </c>
      <c r="AY57" s="2">
        <f t="shared" si="31"/>
        <v>254030.8</v>
      </c>
      <c r="AZ57" s="2">
        <f t="shared" si="31"/>
        <v>266407.7</v>
      </c>
      <c r="BA57" s="2">
        <f t="shared" si="31"/>
        <v>248146.69999999998</v>
      </c>
      <c r="BB57" s="2">
        <f t="shared" si="31"/>
        <v>254639.5</v>
      </c>
      <c r="BC57" s="2">
        <f t="shared" si="31"/>
        <v>260004.17599999998</v>
      </c>
      <c r="BD57" s="2">
        <f t="shared" si="31"/>
        <v>266610.59999999998</v>
      </c>
      <c r="BE57" s="2">
        <f t="shared" si="13"/>
        <v>209189.9</v>
      </c>
      <c r="BF57" s="2">
        <f t="shared" si="13"/>
        <v>231914.69999999998</v>
      </c>
      <c r="BG57" s="2">
        <f t="shared" si="13"/>
        <v>253308.476</v>
      </c>
      <c r="BH57" s="2">
        <f t="shared" si="13"/>
        <v>251798.9</v>
      </c>
      <c r="BI57" s="2">
        <f t="shared" si="13"/>
        <v>262173.17699999997</v>
      </c>
      <c r="BJ57" s="19"/>
    </row>
    <row r="58" spans="1:62" x14ac:dyDescent="0.25">
      <c r="A58" s="1">
        <f t="shared" si="4"/>
        <v>2072</v>
      </c>
      <c r="B58" s="2">
        <f t="shared" si="33"/>
        <v>162836.1</v>
      </c>
      <c r="C58" s="2">
        <f t="shared" si="33"/>
        <v>162836.1</v>
      </c>
      <c r="D58" s="2">
        <f t="shared" si="33"/>
        <v>95130</v>
      </c>
      <c r="E58" s="2">
        <f t="shared" si="33"/>
        <v>92925</v>
      </c>
      <c r="F58" s="2">
        <f t="shared" si="33"/>
        <v>90405</v>
      </c>
      <c r="G58" s="2">
        <f t="shared" si="33"/>
        <v>101745</v>
      </c>
      <c r="H58" s="2">
        <f t="shared" si="33"/>
        <v>102690</v>
      </c>
      <c r="I58" s="2">
        <f t="shared" si="33"/>
        <v>103635</v>
      </c>
      <c r="J58" s="2">
        <f t="shared" si="33"/>
        <v>100800</v>
      </c>
      <c r="K58" s="2">
        <f t="shared" si="33"/>
        <v>116865</v>
      </c>
      <c r="L58" s="2">
        <f t="shared" si="33"/>
        <v>98910</v>
      </c>
      <c r="M58" s="2">
        <f t="shared" si="33"/>
        <v>110565</v>
      </c>
      <c r="N58" s="2">
        <f t="shared" si="33"/>
        <v>103950</v>
      </c>
      <c r="O58" s="2">
        <f t="shared" si="30"/>
        <v>66215</v>
      </c>
      <c r="P58" s="2">
        <f t="shared" si="30"/>
        <v>64779.999999999993</v>
      </c>
      <c r="Q58" s="2">
        <f t="shared" si="30"/>
        <v>78310</v>
      </c>
      <c r="R58" s="2">
        <f t="shared" si="30"/>
        <v>63139.999999999993</v>
      </c>
      <c r="S58" s="2">
        <f t="shared" si="30"/>
        <v>62442.999999999993</v>
      </c>
      <c r="T58" s="5">
        <f t="shared" si="30"/>
        <v>65600</v>
      </c>
      <c r="U58" s="6">
        <f t="shared" si="30"/>
        <v>67855</v>
      </c>
      <c r="V58" s="5">
        <f t="shared" si="30"/>
        <v>66625</v>
      </c>
      <c r="W58" s="2">
        <f t="shared" si="30"/>
        <v>62934.999999999993</v>
      </c>
      <c r="X58" s="2">
        <f t="shared" si="30"/>
        <v>65805</v>
      </c>
      <c r="Y58" s="2">
        <f t="shared" si="30"/>
        <v>69700</v>
      </c>
      <c r="Z58" s="2">
        <f t="shared" si="30"/>
        <v>69495</v>
      </c>
      <c r="AA58" s="2">
        <f t="shared" si="32"/>
        <v>67240</v>
      </c>
      <c r="AB58" s="2">
        <f t="shared" si="32"/>
        <v>69290</v>
      </c>
      <c r="AC58" s="2">
        <f t="shared" si="32"/>
        <v>67240</v>
      </c>
      <c r="AD58" s="2">
        <f t="shared" si="32"/>
        <v>78925</v>
      </c>
      <c r="AE58" s="2">
        <f t="shared" si="32"/>
        <v>85279.999999999985</v>
      </c>
      <c r="AF58" s="2">
        <f t="shared" si="32"/>
        <v>63344.999999999993</v>
      </c>
      <c r="AG58" s="2">
        <f t="shared" si="32"/>
        <v>69728.7</v>
      </c>
      <c r="AH58" s="2">
        <f t="shared" si="32"/>
        <v>85279.999999999985</v>
      </c>
      <c r="AI58" s="2">
        <f t="shared" si="21"/>
        <v>153170.00000000003</v>
      </c>
      <c r="AJ58" s="2">
        <f t="shared" si="21"/>
        <v>143895.00000000003</v>
      </c>
      <c r="AK58" s="2">
        <f t="shared" si="21"/>
        <v>145485.00000000003</v>
      </c>
      <c r="AL58" s="2">
        <f t="shared" si="21"/>
        <v>136843.35</v>
      </c>
      <c r="AM58" s="2">
        <f t="shared" si="21"/>
        <v>148665.00000000003</v>
      </c>
      <c r="AN58" s="2">
        <f t="shared" si="5"/>
        <v>157850</v>
      </c>
      <c r="AO58" s="5">
        <f t="shared" si="16"/>
        <v>131610</v>
      </c>
      <c r="AP58" s="2">
        <f t="shared" si="16"/>
        <v>168304.99999999997</v>
      </c>
      <c r="AQ58" s="2">
        <f t="shared" si="16"/>
        <v>169124.99999999997</v>
      </c>
      <c r="AR58" s="2">
        <f t="shared" si="16"/>
        <v>187164.99999999997</v>
      </c>
      <c r="AS58" s="2">
        <f t="shared" si="16"/>
        <v>189411.8</v>
      </c>
      <c r="AT58" s="2">
        <f t="shared" ref="AT58:AX58" si="34">(($A58-$A$8)*$BM$6+1)*AT$8</f>
        <v>181219.99999999997</v>
      </c>
      <c r="AU58" s="2">
        <f t="shared" si="34"/>
        <v>241489.99999999997</v>
      </c>
      <c r="AV58" s="2">
        <f t="shared" si="34"/>
        <v>233084.99999999997</v>
      </c>
      <c r="AW58" s="2">
        <f t="shared" si="34"/>
        <v>224679.99999999997</v>
      </c>
      <c r="AX58" s="2">
        <f t="shared" si="34"/>
        <v>236272.74999999997</v>
      </c>
      <c r="AY58" s="2">
        <f t="shared" si="31"/>
        <v>256659.99999999997</v>
      </c>
      <c r="AZ58" s="2">
        <f t="shared" si="31"/>
        <v>269165</v>
      </c>
      <c r="BA58" s="2">
        <f t="shared" si="31"/>
        <v>250714.99999999997</v>
      </c>
      <c r="BB58" s="2">
        <f t="shared" si="31"/>
        <v>257274.99999999997</v>
      </c>
      <c r="BC58" s="2">
        <f t="shared" si="31"/>
        <v>262695.19999999995</v>
      </c>
      <c r="BD58" s="2">
        <f t="shared" si="31"/>
        <v>269370</v>
      </c>
      <c r="BE58" s="2">
        <f t="shared" si="13"/>
        <v>211354.99999999997</v>
      </c>
      <c r="BF58" s="2">
        <f t="shared" si="13"/>
        <v>234314.99999999997</v>
      </c>
      <c r="BG58" s="2">
        <f t="shared" si="13"/>
        <v>255930.19999999998</v>
      </c>
      <c r="BH58" s="2">
        <f t="shared" si="13"/>
        <v>254404.99999999997</v>
      </c>
      <c r="BI58" s="2">
        <f t="shared" si="13"/>
        <v>264886.64999999997</v>
      </c>
      <c r="BJ58" s="19"/>
    </row>
  </sheetData>
  <mergeCells count="82">
    <mergeCell ref="BB4:BB5"/>
    <mergeCell ref="AV4:AV5"/>
    <mergeCell ref="AP4:AP5"/>
    <mergeCell ref="A1:BI1"/>
    <mergeCell ref="BI4:BI5"/>
    <mergeCell ref="AQ4:AQ5"/>
    <mergeCell ref="AR4:AR5"/>
    <mergeCell ref="AS4:AS5"/>
    <mergeCell ref="AT4:AT5"/>
    <mergeCell ref="AU4:AU5"/>
    <mergeCell ref="AL4:AL5"/>
    <mergeCell ref="AK4:AK5"/>
    <mergeCell ref="AM4:AM5"/>
    <mergeCell ref="AN4:AN5"/>
    <mergeCell ref="AO4:AO5"/>
    <mergeCell ref="Q4:Q5"/>
    <mergeCell ref="AW4:AW5"/>
    <mergeCell ref="AX4:AX5"/>
    <mergeCell ref="AY4:AY5"/>
    <mergeCell ref="AZ4:AZ5"/>
    <mergeCell ref="BA4:BA5"/>
    <mergeCell ref="BZ17:BZ31"/>
    <mergeCell ref="BN22:BN26"/>
    <mergeCell ref="BN27:BN31"/>
    <mergeCell ref="BC4:BC5"/>
    <mergeCell ref="BD4:BD5"/>
    <mergeCell ref="BE4:BE5"/>
    <mergeCell ref="BF4:BF5"/>
    <mergeCell ref="BG4:BG5"/>
    <mergeCell ref="BH4:BH5"/>
    <mergeCell ref="BN17:BN21"/>
    <mergeCell ref="BU8:BY8"/>
    <mergeCell ref="R4:R5"/>
    <mergeCell ref="S4:S5"/>
    <mergeCell ref="T4:T5"/>
    <mergeCell ref="U4:U5"/>
    <mergeCell ref="V4:V5"/>
    <mergeCell ref="W4:W5"/>
    <mergeCell ref="AJ4:AJ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I5"/>
    <mergeCell ref="AT3:AX3"/>
    <mergeCell ref="AY3:BD3"/>
    <mergeCell ref="BE3:BG3"/>
    <mergeCell ref="BH3:BI3"/>
    <mergeCell ref="AI3:AM3"/>
    <mergeCell ref="AN3:AS3"/>
    <mergeCell ref="A4:A5"/>
    <mergeCell ref="B4:B5"/>
    <mergeCell ref="C4:C5"/>
    <mergeCell ref="D4:D5"/>
    <mergeCell ref="E4:E5"/>
    <mergeCell ref="F4:F5"/>
    <mergeCell ref="B3:D3"/>
    <mergeCell ref="E3:N3"/>
    <mergeCell ref="O3:W3"/>
    <mergeCell ref="X3:AH3"/>
    <mergeCell ref="L4:L5"/>
    <mergeCell ref="G4:G5"/>
    <mergeCell ref="H4:H5"/>
    <mergeCell ref="I4:I5"/>
    <mergeCell ref="J4:J5"/>
    <mergeCell ref="K4:K5"/>
    <mergeCell ref="X4:X5"/>
    <mergeCell ref="M4:M5"/>
    <mergeCell ref="N4:N5"/>
    <mergeCell ref="O4:O5"/>
    <mergeCell ref="P4:P5"/>
    <mergeCell ref="B2:M2"/>
    <mergeCell ref="N2:AH2"/>
    <mergeCell ref="BK2:BM2"/>
    <mergeCell ref="AI2:AM2"/>
    <mergeCell ref="AN2:BI2"/>
  </mergeCells>
  <conditionalFormatting sqref="B8:D58">
    <cfRule type="cellIs" dxfId="59" priority="46" operator="between">
      <formula>$BT$17</formula>
      <formula>$BT$18</formula>
    </cfRule>
    <cfRule type="cellIs" dxfId="58" priority="47" operator="between">
      <formula>$BT$18</formula>
      <formula>$BT$19</formula>
    </cfRule>
    <cfRule type="cellIs" dxfId="57" priority="48" operator="between">
      <formula>$BT$19</formula>
      <formula>$BT$20</formula>
    </cfRule>
    <cfRule type="cellIs" dxfId="56" priority="49" operator="between">
      <formula>$BT$20</formula>
      <formula>$BT$21</formula>
    </cfRule>
    <cfRule type="cellIs" dxfId="55" priority="50" operator="greaterThan">
      <formula>$BT$21</formula>
    </cfRule>
  </conditionalFormatting>
  <conditionalFormatting sqref="E8:N58">
    <cfRule type="cellIs" dxfId="54" priority="45" operator="greaterThan">
      <formula>$BS$21</formula>
    </cfRule>
    <cfRule type="cellIs" dxfId="53" priority="44" operator="between">
      <formula>$BS$20</formula>
      <formula>$BS$21</formula>
    </cfRule>
    <cfRule type="cellIs" dxfId="52" priority="43" operator="between">
      <formula>$BS$19</formula>
      <formula>$BS$20</formula>
    </cfRule>
    <cfRule type="cellIs" dxfId="51" priority="42" operator="between">
      <formula>$BS$18</formula>
      <formula>$BS$19</formula>
    </cfRule>
    <cfRule type="cellIs" dxfId="50" priority="41" operator="between">
      <formula>$BS$17</formula>
      <formula>$BS$18</formula>
    </cfRule>
  </conditionalFormatting>
  <conditionalFormatting sqref="O8:W58">
    <cfRule type="cellIs" dxfId="49" priority="38" operator="between">
      <formula>$BR$19</formula>
      <formula>$BR$20</formula>
    </cfRule>
    <cfRule type="cellIs" dxfId="48" priority="40" operator="greaterThan">
      <formula>$BR$21</formula>
    </cfRule>
    <cfRule type="cellIs" dxfId="47" priority="39" operator="between">
      <formula>$BR$20</formula>
      <formula>$BR$21</formula>
    </cfRule>
    <cfRule type="cellIs" dxfId="46" priority="37" operator="between">
      <formula>$BR$18</formula>
      <formula>$BR$19</formula>
    </cfRule>
    <cfRule type="cellIs" dxfId="45" priority="36" operator="between">
      <formula>$BR$17</formula>
      <formula>$BR$18</formula>
    </cfRule>
  </conditionalFormatting>
  <conditionalFormatting sqref="X8:AH58">
    <cfRule type="cellIs" dxfId="44" priority="34" operator="between">
      <formula>$BQ$20</formula>
      <formula>$BQ$21</formula>
    </cfRule>
    <cfRule type="cellIs" dxfId="43" priority="33" operator="between">
      <formula>$BQ$19</formula>
      <formula>$BQ$20</formula>
    </cfRule>
    <cfRule type="cellIs" dxfId="42" priority="32" operator="between">
      <formula>$BQ$18</formula>
      <formula>$BQ$19</formula>
    </cfRule>
    <cfRule type="cellIs" dxfId="41" priority="31" operator="between">
      <formula>$BQ$17</formula>
      <formula>$BQ$18</formula>
    </cfRule>
    <cfRule type="cellIs" dxfId="40" priority="35" operator="greaterThan">
      <formula>$BQ$21</formula>
    </cfRule>
  </conditionalFormatting>
  <conditionalFormatting sqref="AI8:AM58">
    <cfRule type="cellIs" dxfId="39" priority="26" operator="between">
      <formula>$BP$17</formula>
      <formula>$BP$18</formula>
    </cfRule>
    <cfRule type="cellIs" dxfId="38" priority="27" operator="between">
      <formula>$BP$18</formula>
      <formula>$BP$19</formula>
    </cfRule>
    <cfRule type="cellIs" dxfId="37" priority="28" operator="between">
      <formula>$BP$19</formula>
      <formula>$BP$20</formula>
    </cfRule>
    <cfRule type="cellIs" dxfId="36" priority="29" operator="between">
      <formula>$BP$20</formula>
      <formula>$BP$21</formula>
    </cfRule>
    <cfRule type="cellIs" dxfId="35" priority="30" operator="greaterThan">
      <formula>$BP$21</formula>
    </cfRule>
  </conditionalFormatting>
  <conditionalFormatting sqref="AN8:AS58">
    <cfRule type="cellIs" dxfId="34" priority="5" operator="greaterThan">
      <formula>$BU$26</formula>
    </cfRule>
    <cfRule type="cellIs" dxfId="33" priority="6" operator="between">
      <formula>$BU$22</formula>
      <formula>$BU$23</formula>
    </cfRule>
    <cfRule type="cellIs" dxfId="32" priority="7" operator="between">
      <formula>$BU$23</formula>
      <formula>$BU$24</formula>
    </cfRule>
    <cfRule type="cellIs" dxfId="31" priority="9" operator="between">
      <formula>$BU$25</formula>
      <formula>$BU$26</formula>
    </cfRule>
    <cfRule type="cellIs" dxfId="30" priority="10" operator="greaterThan">
      <formula>$BU$26</formula>
    </cfRule>
    <cfRule type="cellIs" dxfId="29" priority="8" operator="between">
      <formula>$BU$24</formula>
      <formula>$BU$25</formula>
    </cfRule>
    <cfRule type="cellIs" dxfId="28" priority="1" operator="between">
      <formula>$BU$22</formula>
      <formula>$BU$23</formula>
    </cfRule>
    <cfRule type="cellIs" dxfId="27" priority="2" operator="between">
      <formula>$BU$23</formula>
      <formula>$BU$24</formula>
    </cfRule>
    <cfRule type="cellIs" dxfId="26" priority="3" operator="between">
      <formula>$BU$24</formula>
      <formula>$BU$25</formula>
    </cfRule>
    <cfRule type="cellIs" dxfId="25" priority="4" operator="between">
      <formula>$BU$25</formula>
      <formula>$BU$26</formula>
    </cfRule>
    <cfRule type="cellIs" dxfId="24" priority="51" operator="between">
      <formula>$BU$22</formula>
      <formula>$BU$23</formula>
    </cfRule>
    <cfRule type="cellIs" dxfId="23" priority="52" operator="between">
      <formula>$BU$23</formula>
      <formula>$BU$24</formula>
    </cfRule>
    <cfRule type="cellIs" dxfId="22" priority="53" operator="between">
      <formula>$BU$24</formula>
      <formula>$BU$25</formula>
    </cfRule>
    <cfRule type="cellIs" dxfId="21" priority="54" operator="between">
      <formula>$BU$25</formula>
      <formula>$BU$26</formula>
    </cfRule>
    <cfRule type="cellIs" dxfId="20" priority="55" operator="greaterThan">
      <formula>$BU$26</formula>
    </cfRule>
  </conditionalFormatting>
  <conditionalFormatting sqref="AT8:AX58">
    <cfRule type="cellIs" dxfId="19" priority="25" operator="greaterThan">
      <formula>$BV$26</formula>
    </cfRule>
    <cfRule type="cellIs" dxfId="18" priority="23" operator="between">
      <formula>$BV$24</formula>
      <formula>$BV$25</formula>
    </cfRule>
    <cfRule type="cellIs" dxfId="17" priority="22" operator="between">
      <formula>$BV$23</formula>
      <formula>$BV$24</formula>
    </cfRule>
    <cfRule type="cellIs" dxfId="16" priority="21" operator="between">
      <formula>$BV$22</formula>
      <formula>$BV$23</formula>
    </cfRule>
    <cfRule type="cellIs" dxfId="15" priority="24" operator="between">
      <formula>$BV$25</formula>
      <formula>$BV$26</formula>
    </cfRule>
  </conditionalFormatting>
  <conditionalFormatting sqref="AY8:BD58">
    <cfRule type="cellIs" dxfId="14" priority="16" operator="between">
      <formula>$BW$22</formula>
      <formula>$BW$23</formula>
    </cfRule>
    <cfRule type="cellIs" dxfId="13" priority="20" operator="greaterThan">
      <formula>$BW$26</formula>
    </cfRule>
    <cfRule type="cellIs" dxfId="12" priority="19" operator="between">
      <formula>$BW$25</formula>
      <formula>$BW$26</formula>
    </cfRule>
    <cfRule type="cellIs" dxfId="11" priority="18" operator="between">
      <formula>$BW$24</formula>
      <formula>$BW$25</formula>
    </cfRule>
    <cfRule type="cellIs" dxfId="10" priority="17" operator="between">
      <formula>$BW$23</formula>
      <formula>$BW$24</formula>
    </cfRule>
  </conditionalFormatting>
  <conditionalFormatting sqref="BE8:BG58">
    <cfRule type="cellIs" dxfId="9" priority="15" operator="greaterThan">
      <formula>$BX$26</formula>
    </cfRule>
    <cfRule type="cellIs" dxfId="8" priority="14" operator="between">
      <formula>$BX$25</formula>
      <formula>$BX$26</formula>
    </cfRule>
    <cfRule type="cellIs" dxfId="7" priority="13" operator="between">
      <formula>$BX$24</formula>
      <formula>$BX$25</formula>
    </cfRule>
    <cfRule type="cellIs" dxfId="6" priority="12" operator="between">
      <formula>$BX$23</formula>
      <formula>$BX$24</formula>
    </cfRule>
    <cfRule type="cellIs" dxfId="5" priority="11" operator="between">
      <formula>$BX$22</formula>
      <formula>$BX$23</formula>
    </cfRule>
  </conditionalFormatting>
  <conditionalFormatting sqref="BH8:BI58">
    <cfRule type="cellIs" dxfId="4" priority="56" operator="between">
      <formula>$BY$22</formula>
      <formula>$BY$23</formula>
    </cfRule>
    <cfRule type="cellIs" dxfId="3" priority="57" operator="between">
      <formula>$BY$23</formula>
      <formula>$BY$24</formula>
    </cfRule>
    <cfRule type="cellIs" dxfId="2" priority="58" operator="between">
      <formula>$BY$24</formula>
      <formula>$BY$25</formula>
    </cfRule>
    <cfRule type="cellIs" dxfId="1" priority="59" operator="between">
      <formula>$BY$25</formula>
      <formula>$BY$26</formula>
    </cfRule>
    <cfRule type="cellIs" dxfId="0" priority="60" operator="greaterThan">
      <formula>$BY$26</formula>
    </cfRule>
  </conditionalFormatting>
  <pageMargins left="0.7" right="0.7" top="0.75" bottom="0.75" header="0.3" footer="0.3"/>
  <pageSetup paperSize="119" scale="4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15E74-FA18-42EC-8F51-13A6EF2479DA}">
  <dimension ref="A1:AKA760"/>
  <sheetViews>
    <sheetView topLeftCell="TA1" workbookViewId="0">
      <selection activeCell="TN4" sqref="TN4"/>
    </sheetView>
  </sheetViews>
  <sheetFormatPr defaultRowHeight="15" x14ac:dyDescent="0.25"/>
  <cols>
    <col min="2" max="2" width="9.42578125" bestFit="1" customWidth="1"/>
    <col min="3" max="9" width="9.7109375" bestFit="1" customWidth="1"/>
    <col min="10" max="10" width="9.42578125" bestFit="1" customWidth="1"/>
    <col min="11" max="15" width="9.7109375" bestFit="1" customWidth="1"/>
    <col min="16" max="17" width="10.7109375" bestFit="1" customWidth="1"/>
    <col min="18" max="22" width="9.7109375" bestFit="1" customWidth="1"/>
    <col min="23" max="23" width="9.42578125" bestFit="1" customWidth="1"/>
    <col min="24" max="32" width="9.7109375" bestFit="1" customWidth="1"/>
    <col min="33" max="34" width="9.5703125" bestFit="1" customWidth="1"/>
    <col min="35" max="36" width="10.7109375" bestFit="1" customWidth="1"/>
    <col min="37" max="38" width="10.5703125" bestFit="1" customWidth="1"/>
    <col min="39" max="39" width="10.7109375" bestFit="1" customWidth="1"/>
    <col min="40" max="40" width="9.7109375" bestFit="1" customWidth="1"/>
    <col min="41" max="41" width="10.7109375" bestFit="1" customWidth="1"/>
    <col min="42" max="50" width="9.7109375" bestFit="1" customWidth="1"/>
    <col min="51" max="51" width="10.7109375" bestFit="1" customWidth="1"/>
    <col min="52" max="52" width="9.7109375" bestFit="1" customWidth="1"/>
    <col min="53" max="53" width="10.5703125" bestFit="1" customWidth="1"/>
    <col min="54" max="54" width="9.7109375" bestFit="1" customWidth="1"/>
    <col min="55" max="55" width="9.42578125" bestFit="1" customWidth="1"/>
    <col min="56" max="56" width="9.7109375" bestFit="1" customWidth="1"/>
    <col min="57" max="57" width="9.42578125" bestFit="1" customWidth="1"/>
    <col min="58" max="59" width="9.7109375" bestFit="1" customWidth="1"/>
    <col min="60" max="60" width="9.42578125" bestFit="1" customWidth="1"/>
    <col min="61" max="63" width="9.7109375" bestFit="1" customWidth="1"/>
    <col min="64" max="64" width="10.7109375" bestFit="1" customWidth="1"/>
    <col min="65" max="65" width="9.7109375" bestFit="1" customWidth="1"/>
    <col min="66" max="66" width="10.5703125" bestFit="1" customWidth="1"/>
    <col min="67" max="68" width="9.7109375" bestFit="1" customWidth="1"/>
    <col min="69" max="95" width="9.42578125" bestFit="1" customWidth="1"/>
    <col min="96" max="96" width="9.7109375" bestFit="1" customWidth="1"/>
    <col min="97" max="130" width="9.42578125" bestFit="1" customWidth="1"/>
    <col min="131" max="133" width="9.7109375" bestFit="1" customWidth="1"/>
    <col min="134" max="136" width="9.42578125" bestFit="1" customWidth="1"/>
    <col min="137" max="137" width="9.7109375" bestFit="1" customWidth="1"/>
    <col min="138" max="140" width="9.42578125" bestFit="1" customWidth="1"/>
    <col min="141" max="141" width="9.7109375" bestFit="1" customWidth="1"/>
    <col min="142" max="153" width="9.42578125" bestFit="1" customWidth="1"/>
    <col min="154" max="154" width="9.7109375" bestFit="1" customWidth="1"/>
    <col min="155" max="156" width="9.42578125" bestFit="1" customWidth="1"/>
    <col min="157" max="157" width="9.7109375" bestFit="1" customWidth="1"/>
    <col min="158" max="161" width="9.42578125" bestFit="1" customWidth="1"/>
    <col min="162" max="167" width="9.7109375" bestFit="1" customWidth="1"/>
    <col min="168" max="169" width="9.42578125" bestFit="1" customWidth="1"/>
    <col min="170" max="171" width="9.7109375" bestFit="1" customWidth="1"/>
    <col min="172" max="172" width="10.7109375" bestFit="1" customWidth="1"/>
    <col min="173" max="177" width="9.7109375" bestFit="1" customWidth="1"/>
    <col min="178" max="178" width="10.7109375" bestFit="1" customWidth="1"/>
    <col min="179" max="179" width="9.7109375" bestFit="1" customWidth="1"/>
    <col min="180" max="180" width="9.42578125" bestFit="1" customWidth="1"/>
    <col min="181" max="181" width="9.7109375" bestFit="1" customWidth="1"/>
    <col min="182" max="183" width="9.42578125" bestFit="1" customWidth="1"/>
    <col min="184" max="184" width="9.7109375" bestFit="1" customWidth="1"/>
    <col min="185" max="185" width="9.42578125" bestFit="1" customWidth="1"/>
    <col min="186" max="192" width="9.7109375" bestFit="1" customWidth="1"/>
    <col min="193" max="193" width="9.42578125" bestFit="1" customWidth="1"/>
    <col min="194" max="194" width="9.7109375" bestFit="1" customWidth="1"/>
    <col min="195" max="196" width="9.42578125" bestFit="1" customWidth="1"/>
    <col min="197" max="198" width="9.7109375" bestFit="1" customWidth="1"/>
    <col min="199" max="201" width="9.42578125" bestFit="1" customWidth="1"/>
    <col min="202" max="202" width="9.7109375" bestFit="1" customWidth="1"/>
    <col min="203" max="203" width="9.42578125" bestFit="1" customWidth="1"/>
    <col min="204" max="212" width="9.7109375" bestFit="1" customWidth="1"/>
    <col min="213" max="213" width="9.42578125" bestFit="1" customWidth="1"/>
    <col min="214" max="214" width="9.7109375" bestFit="1" customWidth="1"/>
    <col min="215" max="217" width="9.42578125" bestFit="1" customWidth="1"/>
    <col min="218" max="223" width="9.7109375" bestFit="1" customWidth="1"/>
    <col min="224" max="224" width="9.42578125" bestFit="1" customWidth="1"/>
    <col min="225" max="226" width="10.7109375" bestFit="1" customWidth="1"/>
    <col min="227" max="228" width="9.7109375" bestFit="1" customWidth="1"/>
    <col min="229" max="231" width="9.42578125" bestFit="1" customWidth="1"/>
    <col min="232" max="233" width="9.7109375" bestFit="1" customWidth="1"/>
    <col min="234" max="235" width="9.42578125" bestFit="1" customWidth="1"/>
    <col min="236" max="236" width="9.7109375" bestFit="1" customWidth="1"/>
    <col min="237" max="238" width="9.42578125" bestFit="1" customWidth="1"/>
    <col min="239" max="243" width="9.7109375" bestFit="1" customWidth="1"/>
    <col min="244" max="244" width="9.42578125" bestFit="1" customWidth="1"/>
    <col min="245" max="250" width="9.7109375" bestFit="1" customWidth="1"/>
    <col min="251" max="251" width="9.42578125" bestFit="1" customWidth="1"/>
    <col min="252" max="257" width="9.7109375" bestFit="1" customWidth="1"/>
    <col min="258" max="258" width="9.42578125" bestFit="1" customWidth="1"/>
    <col min="259" max="263" width="9.7109375" bestFit="1" customWidth="1"/>
    <col min="264" max="264" width="10.5703125" bestFit="1" customWidth="1"/>
    <col min="265" max="265" width="11.5703125" bestFit="1" customWidth="1"/>
    <col min="266" max="270" width="10.5703125" bestFit="1" customWidth="1"/>
    <col min="271" max="271" width="11.5703125" bestFit="1" customWidth="1"/>
    <col min="272" max="274" width="10.5703125" bestFit="1" customWidth="1"/>
    <col min="275" max="275" width="11.5703125" bestFit="1" customWidth="1"/>
    <col min="276" max="279" width="10.5703125" bestFit="1" customWidth="1"/>
    <col min="280" max="280" width="10.7109375" bestFit="1" customWidth="1"/>
    <col min="281" max="281" width="9.5703125" bestFit="1" customWidth="1"/>
    <col min="282" max="286" width="10.5703125" bestFit="1" customWidth="1"/>
    <col min="287" max="290" width="9.5703125" bestFit="1" customWidth="1"/>
    <col min="291" max="292" width="11.5703125" bestFit="1" customWidth="1"/>
    <col min="293" max="294" width="10.5703125" bestFit="1" customWidth="1"/>
    <col min="295" max="295" width="9.5703125" bestFit="1" customWidth="1"/>
    <col min="296" max="298" width="10.5703125" bestFit="1" customWidth="1"/>
    <col min="299" max="299" width="9.5703125" bestFit="1" customWidth="1"/>
    <col min="300" max="307" width="10.5703125" bestFit="1" customWidth="1"/>
    <col min="308" max="309" width="9.42578125" bestFit="1" customWidth="1"/>
    <col min="310" max="310" width="9.5703125" bestFit="1" customWidth="1"/>
    <col min="311" max="316" width="10.5703125" bestFit="1" customWidth="1"/>
    <col min="317" max="317" width="10.7109375" bestFit="1" customWidth="1"/>
    <col min="318" max="318" width="11.5703125" bestFit="1" customWidth="1"/>
    <col min="319" max="322" width="10.5703125" bestFit="1" customWidth="1"/>
    <col min="323" max="323" width="11.5703125" bestFit="1" customWidth="1"/>
    <col min="324" max="326" width="10.5703125" bestFit="1" customWidth="1"/>
    <col min="327" max="338" width="9.7109375" bestFit="1" customWidth="1"/>
    <col min="339" max="340" width="10.5703125" bestFit="1" customWidth="1"/>
    <col min="341" max="341" width="10.7109375" bestFit="1" customWidth="1"/>
    <col min="342" max="344" width="9.7109375" bestFit="1" customWidth="1"/>
    <col min="345" max="345" width="10.5703125" bestFit="1" customWidth="1"/>
    <col min="346" max="346" width="9.7109375" bestFit="1" customWidth="1"/>
    <col min="347" max="347" width="10.7109375" bestFit="1" customWidth="1"/>
    <col min="348" max="350" width="9.7109375" bestFit="1" customWidth="1"/>
    <col min="351" max="351" width="10.5703125" bestFit="1" customWidth="1"/>
    <col min="352" max="353" width="9.7109375" bestFit="1" customWidth="1"/>
    <col min="354" max="354" width="9.42578125" bestFit="1" customWidth="1"/>
    <col min="355" max="362" width="9.7109375" bestFit="1" customWidth="1"/>
    <col min="363" max="363" width="9.42578125" bestFit="1" customWidth="1"/>
    <col min="364" max="364" width="9.7109375" bestFit="1" customWidth="1"/>
    <col min="365" max="366" width="9.42578125" bestFit="1" customWidth="1"/>
    <col min="367" max="371" width="9.7109375" bestFit="1" customWidth="1"/>
    <col min="372" max="372" width="10.5703125" bestFit="1" customWidth="1"/>
    <col min="373" max="373" width="9.7109375" bestFit="1" customWidth="1"/>
    <col min="374" max="374" width="10.5703125" bestFit="1" customWidth="1"/>
    <col min="375" max="383" width="9.7109375" bestFit="1" customWidth="1"/>
    <col min="384" max="384" width="10.5703125" bestFit="1" customWidth="1"/>
    <col min="385" max="385" width="9.7109375" bestFit="1" customWidth="1"/>
    <col min="386" max="386" width="10.7109375" bestFit="1" customWidth="1"/>
    <col min="387" max="387" width="9.7109375" bestFit="1" customWidth="1"/>
    <col min="388" max="429" width="9.42578125" bestFit="1" customWidth="1"/>
    <col min="430" max="430" width="9.7109375" bestFit="1" customWidth="1"/>
    <col min="431" max="458" width="9.42578125" bestFit="1" customWidth="1"/>
    <col min="459" max="459" width="9.7109375" bestFit="1" customWidth="1"/>
    <col min="460" max="466" width="9.42578125" bestFit="1" customWidth="1"/>
    <col min="467" max="467" width="9.7109375" bestFit="1" customWidth="1"/>
    <col min="468" max="468" width="9.42578125" bestFit="1" customWidth="1"/>
    <col min="469" max="477" width="9.7109375" bestFit="1" customWidth="1"/>
    <col min="478" max="479" width="9.42578125" bestFit="1" customWidth="1"/>
    <col min="480" max="484" width="9.7109375" bestFit="1" customWidth="1"/>
    <col min="485" max="487" width="9.42578125" bestFit="1" customWidth="1"/>
    <col min="488" max="489" width="9.7109375" bestFit="1" customWidth="1"/>
    <col min="490" max="500" width="9.42578125" bestFit="1" customWidth="1"/>
    <col min="501" max="501" width="9.7109375" bestFit="1" customWidth="1"/>
    <col min="502" max="504" width="9.42578125" bestFit="1" customWidth="1"/>
    <col min="505" max="505" width="9.7109375" bestFit="1" customWidth="1"/>
    <col min="506" max="506" width="9.42578125" bestFit="1" customWidth="1"/>
    <col min="507" max="508" width="9.7109375" bestFit="1" customWidth="1"/>
    <col min="509" max="509" width="10.5703125" bestFit="1" customWidth="1"/>
    <col min="510" max="517" width="9.42578125" bestFit="1" customWidth="1"/>
    <col min="518" max="519" width="9.7109375" bestFit="1" customWidth="1"/>
    <col min="520" max="520" width="9.42578125" bestFit="1" customWidth="1"/>
    <col min="521" max="522" width="9.7109375" bestFit="1" customWidth="1"/>
    <col min="523" max="523" width="10.7109375" bestFit="1" customWidth="1"/>
    <col min="524" max="524" width="9.7109375" bestFit="1" customWidth="1"/>
    <col min="525" max="525" width="10.7109375" bestFit="1" customWidth="1"/>
    <col min="526" max="527" width="9.7109375" bestFit="1" customWidth="1"/>
    <col min="528" max="528" width="9.42578125" bestFit="1" customWidth="1"/>
    <col min="529" max="530" width="9.7109375" bestFit="1" customWidth="1"/>
    <col min="531" max="531" width="10.5703125" bestFit="1" customWidth="1"/>
    <col min="532" max="533" width="9.7109375" bestFit="1" customWidth="1"/>
    <col min="535" max="535" width="9.7109375" bestFit="1" customWidth="1"/>
    <col min="536" max="536" width="10.7109375" bestFit="1" customWidth="1"/>
    <col min="537" max="538" width="9.7109375" bestFit="1" customWidth="1"/>
    <col min="539" max="539" width="9.42578125" bestFit="1" customWidth="1"/>
    <col min="540" max="540" width="9.7109375" bestFit="1" customWidth="1"/>
    <col min="541" max="541" width="10.7109375" bestFit="1" customWidth="1"/>
    <col min="542" max="542" width="9.42578125" bestFit="1" customWidth="1"/>
    <col min="543" max="543" width="10.7109375" bestFit="1" customWidth="1"/>
    <col min="544" max="545" width="9.7109375" bestFit="1" customWidth="1"/>
    <col min="546" max="558" width="9.42578125" bestFit="1" customWidth="1"/>
    <col min="559" max="559" width="9.7109375" bestFit="1" customWidth="1"/>
    <col min="560" max="578" width="9.42578125" bestFit="1" customWidth="1"/>
    <col min="579" max="579" width="9.7109375" bestFit="1" customWidth="1"/>
    <col min="580" max="580" width="10.7109375" bestFit="1" customWidth="1"/>
    <col min="581" max="587" width="9.42578125" bestFit="1" customWidth="1"/>
    <col min="588" max="588" width="9.7109375" bestFit="1" customWidth="1"/>
    <col min="589" max="592" width="9.42578125" bestFit="1" customWidth="1"/>
    <col min="593" max="596" width="9.7109375" bestFit="1" customWidth="1"/>
    <col min="597" max="603" width="9.42578125" bestFit="1" customWidth="1"/>
    <col min="604" max="604" width="9.7109375" bestFit="1" customWidth="1"/>
    <col min="605" max="605" width="9.42578125" bestFit="1" customWidth="1"/>
    <col min="606" max="609" width="9.7109375" bestFit="1" customWidth="1"/>
    <col min="610" max="610" width="10.5703125" bestFit="1" customWidth="1"/>
    <col min="611" max="611" width="9.5703125" bestFit="1" customWidth="1"/>
    <col min="612" max="616" width="10.5703125" bestFit="1" customWidth="1"/>
    <col min="617" max="618" width="9.5703125" bestFit="1" customWidth="1"/>
    <col min="619" max="619" width="10.5703125" bestFit="1" customWidth="1"/>
    <col min="620" max="620" width="9.5703125" bestFit="1" customWidth="1"/>
    <col min="621" max="625" width="10.5703125" bestFit="1" customWidth="1"/>
    <col min="626" max="626" width="9.5703125" bestFit="1" customWidth="1"/>
    <col min="627" max="627" width="10.5703125" bestFit="1" customWidth="1"/>
    <col min="628" max="628" width="9.5703125" bestFit="1" customWidth="1"/>
    <col min="629" max="630" width="10.5703125" bestFit="1" customWidth="1"/>
    <col min="631" max="637" width="9.5703125" bestFit="1" customWidth="1"/>
    <col min="638" max="638" width="10.5703125" bestFit="1" customWidth="1"/>
    <col min="639" max="640" width="9.5703125" bestFit="1" customWidth="1"/>
    <col min="641" max="641" width="10.5703125" bestFit="1" customWidth="1"/>
    <col min="642" max="647" width="9.5703125" bestFit="1" customWidth="1"/>
    <col min="648" max="648" width="9.28515625" bestFit="1" customWidth="1"/>
    <col min="649" max="651" width="9.5703125" bestFit="1" customWidth="1"/>
    <col min="652" max="652" width="10.5703125" bestFit="1" customWidth="1"/>
    <col min="653" max="653" width="9.5703125" bestFit="1" customWidth="1"/>
    <col min="654" max="654" width="10.5703125" bestFit="1" customWidth="1"/>
    <col min="655" max="655" width="9.5703125" bestFit="1" customWidth="1"/>
    <col min="656" max="657" width="10.5703125" bestFit="1" customWidth="1"/>
    <col min="658" max="658" width="9.5703125" bestFit="1" customWidth="1"/>
    <col min="659" max="660" width="10.5703125" bestFit="1" customWidth="1"/>
    <col min="661" max="662" width="9.5703125" bestFit="1" customWidth="1"/>
    <col min="663" max="663" width="10.5703125" bestFit="1" customWidth="1"/>
    <col min="664" max="666" width="9.5703125" bestFit="1" customWidth="1"/>
    <col min="667" max="675" width="9.28515625" bestFit="1" customWidth="1"/>
    <col min="676" max="678" width="9.5703125" bestFit="1" customWidth="1"/>
    <col min="679" max="679" width="10.5703125" bestFit="1" customWidth="1"/>
    <col min="680" max="683" width="9.5703125" bestFit="1" customWidth="1"/>
    <col min="684" max="684" width="10.5703125" bestFit="1" customWidth="1"/>
    <col min="685" max="686" width="9.5703125" bestFit="1" customWidth="1"/>
    <col min="687" max="687" width="9.28515625" bestFit="1" customWidth="1"/>
    <col min="688" max="693" width="9.5703125" bestFit="1" customWidth="1"/>
    <col min="694" max="694" width="9.28515625" bestFit="1" customWidth="1"/>
    <col min="695" max="696" width="9.5703125" bestFit="1" customWidth="1"/>
    <col min="697" max="697" width="10.5703125" bestFit="1" customWidth="1"/>
    <col min="698" max="702" width="9.5703125" bestFit="1" customWidth="1"/>
    <col min="703" max="703" width="10.5703125" bestFit="1" customWidth="1"/>
    <col min="704" max="704" width="9.5703125" bestFit="1" customWidth="1"/>
    <col min="705" max="705" width="10.5703125" bestFit="1" customWidth="1"/>
    <col min="706" max="706" width="9.5703125" bestFit="1" customWidth="1"/>
    <col min="707" max="709" width="10.5703125" bestFit="1" customWidth="1"/>
    <col min="710" max="710" width="9.5703125" bestFit="1" customWidth="1"/>
    <col min="711" max="711" width="10.5703125" bestFit="1" customWidth="1"/>
    <col min="712" max="717" width="9.5703125" bestFit="1" customWidth="1"/>
    <col min="718" max="719" width="9.28515625" bestFit="1" customWidth="1"/>
    <col min="720" max="721" width="10.5703125" bestFit="1" customWidth="1"/>
    <col min="722" max="723" width="9.28515625" bestFit="1" customWidth="1"/>
    <col min="724" max="725" width="9.5703125" bestFit="1" customWidth="1"/>
    <col min="726" max="727" width="9.28515625" bestFit="1" customWidth="1"/>
    <col min="728" max="732" width="9.5703125" bestFit="1" customWidth="1"/>
    <col min="733" max="736" width="9.42578125" bestFit="1" customWidth="1"/>
    <col min="737" max="744" width="10.5703125" bestFit="1" customWidth="1"/>
    <col min="745" max="748" width="9.5703125" bestFit="1" customWidth="1"/>
    <col min="749" max="755" width="10.5703125" bestFit="1" customWidth="1"/>
    <col min="756" max="758" width="11.5703125" bestFit="1" customWidth="1"/>
    <col min="759" max="763" width="10.5703125" bestFit="1" customWidth="1"/>
    <col min="764" max="764" width="11.5703125" bestFit="1" customWidth="1"/>
    <col min="765" max="769" width="10.5703125" bestFit="1" customWidth="1"/>
    <col min="770" max="775" width="11.5703125" bestFit="1" customWidth="1"/>
    <col min="776" max="777" width="10.5703125" bestFit="1" customWidth="1"/>
    <col min="778" max="779" width="11.5703125" bestFit="1" customWidth="1"/>
    <col min="780" max="785" width="10.5703125" bestFit="1" customWidth="1"/>
    <col min="786" max="788" width="9.5703125" bestFit="1" customWidth="1"/>
    <col min="789" max="790" width="10.5703125" bestFit="1" customWidth="1"/>
    <col min="791" max="792" width="11.5703125" bestFit="1" customWidth="1"/>
    <col min="793" max="795" width="10.5703125" bestFit="1" customWidth="1"/>
    <col min="796" max="797" width="11.5703125" bestFit="1" customWidth="1"/>
    <col min="798" max="807" width="10.5703125" bestFit="1" customWidth="1"/>
    <col min="808" max="809" width="9.5703125" bestFit="1" customWidth="1"/>
    <col min="810" max="815" width="10.5703125" bestFit="1" customWidth="1"/>
    <col min="816" max="816" width="11.5703125" bestFit="1" customWidth="1"/>
    <col min="817" max="822" width="10.5703125" bestFit="1" customWidth="1"/>
    <col min="823" max="823" width="11.5703125" bestFit="1" customWidth="1"/>
    <col min="824" max="824" width="9.5703125" bestFit="1" customWidth="1"/>
    <col min="825" max="830" width="10.5703125" bestFit="1" customWidth="1"/>
    <col min="831" max="831" width="11.5703125" bestFit="1" customWidth="1"/>
    <col min="832" max="838" width="10.5703125" bestFit="1" customWidth="1"/>
    <col min="839" max="839" width="11.5703125" bestFit="1" customWidth="1"/>
    <col min="840" max="840" width="10.5703125" bestFit="1" customWidth="1"/>
    <col min="841" max="841" width="11.5703125" bestFit="1" customWidth="1"/>
    <col min="842" max="846" width="10.5703125" bestFit="1" customWidth="1"/>
    <col min="847" max="847" width="11.5703125" bestFit="1" customWidth="1"/>
    <col min="848" max="849" width="10.5703125" bestFit="1" customWidth="1"/>
    <col min="850" max="850" width="9.7109375" bestFit="1" customWidth="1"/>
    <col min="851" max="851" width="10.5703125" bestFit="1" customWidth="1"/>
    <col min="852" max="852" width="9.7109375" bestFit="1" customWidth="1"/>
    <col min="853" max="853" width="10.5703125" bestFit="1" customWidth="1"/>
    <col min="854" max="854" width="9.7109375" bestFit="1" customWidth="1"/>
    <col min="855" max="855" width="10.5703125" bestFit="1" customWidth="1"/>
    <col min="856" max="856" width="11.5703125" bestFit="1" customWidth="1"/>
    <col min="857" max="857" width="10.5703125" bestFit="1" customWidth="1"/>
    <col min="858" max="859" width="11.5703125" bestFit="1" customWidth="1"/>
    <col min="860" max="860" width="10.5703125" bestFit="1" customWidth="1"/>
    <col min="861" max="861" width="11.5703125" bestFit="1" customWidth="1"/>
    <col min="862" max="863" width="10.5703125" bestFit="1" customWidth="1"/>
    <col min="864" max="864" width="9.7109375" bestFit="1" customWidth="1"/>
    <col min="865" max="866" width="11.5703125" bestFit="1" customWidth="1"/>
    <col min="867" max="876" width="10.5703125" bestFit="1" customWidth="1"/>
    <col min="877" max="886" width="9.7109375" bestFit="1" customWidth="1"/>
    <col min="887" max="888" width="10.7109375" bestFit="1" customWidth="1"/>
    <col min="889" max="889" width="9.7109375" bestFit="1" customWidth="1"/>
    <col min="890" max="891" width="10.7109375" bestFit="1" customWidth="1"/>
    <col min="892" max="893" width="9.7109375" bestFit="1" customWidth="1"/>
    <col min="894" max="894" width="9.42578125" bestFit="1" customWidth="1"/>
    <col min="895" max="897" width="9.7109375" bestFit="1" customWidth="1"/>
    <col min="898" max="898" width="9.42578125" bestFit="1" customWidth="1"/>
    <col min="899" max="899" width="9.7109375" bestFit="1" customWidth="1"/>
    <col min="900" max="900" width="10.7109375" bestFit="1" customWidth="1"/>
    <col min="901" max="901" width="11.7109375" bestFit="1" customWidth="1"/>
    <col min="902" max="904" width="10.7109375" bestFit="1" customWidth="1"/>
    <col min="905" max="905" width="9.7109375" bestFit="1" customWidth="1"/>
    <col min="906" max="906" width="10.7109375" bestFit="1" customWidth="1"/>
    <col min="907" max="907" width="11.7109375" bestFit="1" customWidth="1"/>
    <col min="908" max="908" width="10.7109375" bestFit="1" customWidth="1"/>
    <col min="909" max="909" width="11.7109375" bestFit="1" customWidth="1"/>
    <col min="910" max="915" width="10.7109375" bestFit="1" customWidth="1"/>
    <col min="916" max="916" width="11.7109375" bestFit="1" customWidth="1"/>
    <col min="917" max="918" width="10.7109375" bestFit="1" customWidth="1"/>
    <col min="919" max="919" width="9.7109375" bestFit="1" customWidth="1"/>
    <col min="920" max="921" width="10.7109375" bestFit="1" customWidth="1"/>
    <col min="922" max="923" width="11.7109375" bestFit="1" customWidth="1"/>
    <col min="924" max="929" width="10.7109375" bestFit="1" customWidth="1"/>
    <col min="930" max="930" width="11.7109375" bestFit="1" customWidth="1"/>
    <col min="931" max="931" width="9.7109375" bestFit="1" customWidth="1"/>
    <col min="932" max="933" width="10.7109375" bestFit="1" customWidth="1"/>
    <col min="934" max="934" width="11.7109375" bestFit="1" customWidth="1"/>
    <col min="935" max="935" width="10.7109375" bestFit="1" customWidth="1"/>
    <col min="936" max="936" width="9.7109375" bestFit="1" customWidth="1"/>
    <col min="937" max="937" width="10.7109375" bestFit="1" customWidth="1"/>
    <col min="938" max="938" width="11.7109375" bestFit="1" customWidth="1"/>
    <col min="939" max="940" width="10.7109375" bestFit="1" customWidth="1"/>
    <col min="941" max="941" width="9.7109375" bestFit="1" customWidth="1"/>
    <col min="942" max="943" width="10.7109375" bestFit="1" customWidth="1"/>
    <col min="944" max="944" width="11.7109375" bestFit="1" customWidth="1"/>
    <col min="945" max="952" width="10.7109375" bestFit="1" customWidth="1"/>
    <col min="953" max="953" width="11.7109375" bestFit="1" customWidth="1"/>
    <col min="954" max="955" width="10.7109375" bestFit="1" customWidth="1"/>
    <col min="956" max="958" width="11.7109375" bestFit="1" customWidth="1"/>
    <col min="959" max="961" width="10.7109375" bestFit="1" customWidth="1"/>
    <col min="962" max="962" width="11.7109375" bestFit="1" customWidth="1"/>
    <col min="963" max="963" width="10.7109375" bestFit="1" customWidth="1"/>
  </cols>
  <sheetData>
    <row r="1" spans="1:963" x14ac:dyDescent="0.25">
      <c r="A1" t="s">
        <v>132</v>
      </c>
      <c r="B1">
        <v>100001</v>
      </c>
      <c r="C1">
        <v>100002</v>
      </c>
      <c r="D1">
        <v>100003</v>
      </c>
      <c r="E1">
        <v>100004</v>
      </c>
      <c r="F1">
        <v>100005</v>
      </c>
      <c r="G1">
        <v>100006</v>
      </c>
      <c r="H1">
        <v>100007</v>
      </c>
      <c r="I1">
        <v>100008</v>
      </c>
      <c r="J1">
        <v>100009</v>
      </c>
      <c r="K1">
        <v>100010</v>
      </c>
      <c r="L1">
        <v>100011</v>
      </c>
      <c r="M1">
        <v>100012</v>
      </c>
      <c r="N1">
        <v>100013</v>
      </c>
      <c r="O1">
        <v>100014</v>
      </c>
      <c r="P1">
        <v>100016</v>
      </c>
      <c r="Q1">
        <v>100017</v>
      </c>
      <c r="R1">
        <v>100018</v>
      </c>
      <c r="S1">
        <v>100019</v>
      </c>
      <c r="T1">
        <v>100020</v>
      </c>
      <c r="U1">
        <v>100021</v>
      </c>
      <c r="V1">
        <v>100022</v>
      </c>
      <c r="W1">
        <v>100023</v>
      </c>
      <c r="X1">
        <v>100024</v>
      </c>
      <c r="Y1">
        <v>100025</v>
      </c>
      <c r="Z1">
        <v>100026</v>
      </c>
      <c r="AA1">
        <v>100027</v>
      </c>
      <c r="AB1">
        <v>100028</v>
      </c>
      <c r="AC1">
        <v>100029</v>
      </c>
      <c r="AD1">
        <v>100030</v>
      </c>
      <c r="AE1">
        <v>100031</v>
      </c>
      <c r="AF1">
        <v>100032</v>
      </c>
      <c r="AG1">
        <v>100033</v>
      </c>
      <c r="AH1">
        <v>100034</v>
      </c>
      <c r="AI1">
        <v>100035</v>
      </c>
      <c r="AJ1">
        <v>100036</v>
      </c>
      <c r="AK1">
        <v>100037</v>
      </c>
      <c r="AL1">
        <v>100038</v>
      </c>
      <c r="AM1">
        <v>100040</v>
      </c>
      <c r="AN1">
        <v>100041</v>
      </c>
      <c r="AO1">
        <v>100042</v>
      </c>
      <c r="AP1">
        <v>100043</v>
      </c>
      <c r="AQ1">
        <v>100044</v>
      </c>
      <c r="AR1">
        <v>100045</v>
      </c>
      <c r="AS1">
        <v>100046</v>
      </c>
      <c r="AT1">
        <v>100047</v>
      </c>
      <c r="AU1">
        <v>100048</v>
      </c>
      <c r="AV1">
        <v>100049</v>
      </c>
      <c r="AW1">
        <v>100050</v>
      </c>
      <c r="AX1">
        <v>100051</v>
      </c>
      <c r="AY1">
        <v>100052</v>
      </c>
      <c r="AZ1">
        <v>100053</v>
      </c>
      <c r="BA1">
        <v>100054</v>
      </c>
      <c r="BB1">
        <v>100055</v>
      </c>
      <c r="BC1">
        <v>100056</v>
      </c>
      <c r="BD1">
        <v>100057</v>
      </c>
      <c r="BE1">
        <v>100058</v>
      </c>
      <c r="BF1">
        <v>100059</v>
      </c>
      <c r="BG1">
        <v>100060</v>
      </c>
      <c r="BH1">
        <v>100061</v>
      </c>
      <c r="BI1">
        <v>100062</v>
      </c>
      <c r="BJ1">
        <v>100063</v>
      </c>
      <c r="BK1">
        <v>100064</v>
      </c>
      <c r="BL1">
        <v>100065</v>
      </c>
      <c r="BM1">
        <v>100066</v>
      </c>
      <c r="BN1">
        <v>100067</v>
      </c>
      <c r="BO1">
        <v>100069</v>
      </c>
      <c r="BP1">
        <v>100070</v>
      </c>
      <c r="BQ1">
        <v>100071</v>
      </c>
      <c r="BR1">
        <v>100102</v>
      </c>
      <c r="BS1">
        <v>100107</v>
      </c>
      <c r="BT1">
        <v>100122</v>
      </c>
      <c r="BU1">
        <v>100123</v>
      </c>
      <c r="BV1">
        <v>100403</v>
      </c>
      <c r="BW1">
        <v>100408</v>
      </c>
      <c r="BX1">
        <v>100410</v>
      </c>
      <c r="BY1">
        <v>100411</v>
      </c>
      <c r="BZ1">
        <v>100414</v>
      </c>
      <c r="CA1">
        <v>100417</v>
      </c>
      <c r="CB1">
        <v>100419</v>
      </c>
      <c r="CC1">
        <v>100420</v>
      </c>
      <c r="CD1">
        <v>100421</v>
      </c>
      <c r="CE1">
        <v>100422</v>
      </c>
      <c r="CF1">
        <v>100424</v>
      </c>
      <c r="CG1">
        <v>100426</v>
      </c>
      <c r="CH1">
        <v>100427</v>
      </c>
      <c r="CI1">
        <v>100428</v>
      </c>
      <c r="CJ1">
        <v>100429</v>
      </c>
      <c r="CK1">
        <v>100430</v>
      </c>
      <c r="CL1">
        <v>100434</v>
      </c>
      <c r="CM1">
        <v>100436</v>
      </c>
      <c r="CN1">
        <v>100437</v>
      </c>
      <c r="CO1">
        <v>100443</v>
      </c>
      <c r="CP1">
        <v>100449</v>
      </c>
      <c r="CQ1">
        <v>100451</v>
      </c>
      <c r="CR1">
        <v>100452</v>
      </c>
      <c r="CS1">
        <v>100453</v>
      </c>
      <c r="CT1">
        <v>100461</v>
      </c>
      <c r="CU1">
        <v>100501</v>
      </c>
      <c r="CV1">
        <v>100502</v>
      </c>
      <c r="CW1">
        <v>100503</v>
      </c>
      <c r="CX1">
        <v>100504</v>
      </c>
      <c r="CY1">
        <v>100505</v>
      </c>
      <c r="CZ1">
        <v>100506</v>
      </c>
      <c r="DA1">
        <v>100507</v>
      </c>
      <c r="DB1">
        <v>100508</v>
      </c>
      <c r="DC1">
        <v>100509</v>
      </c>
      <c r="DD1">
        <v>100510</v>
      </c>
      <c r="DE1">
        <v>100511</v>
      </c>
      <c r="DF1">
        <v>100512</v>
      </c>
      <c r="DG1">
        <v>100513</v>
      </c>
      <c r="DH1">
        <v>100514</v>
      </c>
      <c r="DI1">
        <v>100515</v>
      </c>
      <c r="DJ1">
        <v>100516</v>
      </c>
      <c r="DK1">
        <v>100517</v>
      </c>
      <c r="DL1">
        <v>100518</v>
      </c>
      <c r="DM1">
        <v>100519</v>
      </c>
      <c r="DN1">
        <v>100521</v>
      </c>
      <c r="DO1">
        <v>100522</v>
      </c>
      <c r="DP1">
        <v>100523</v>
      </c>
      <c r="DQ1">
        <v>100524</v>
      </c>
      <c r="DR1">
        <v>100525</v>
      </c>
      <c r="DS1">
        <v>100526</v>
      </c>
      <c r="DT1">
        <v>100527</v>
      </c>
      <c r="DU1">
        <v>100528</v>
      </c>
      <c r="DV1">
        <v>100529</v>
      </c>
      <c r="DW1">
        <v>100530</v>
      </c>
      <c r="DX1">
        <v>100531</v>
      </c>
      <c r="DY1">
        <v>100532</v>
      </c>
      <c r="DZ1">
        <v>100533</v>
      </c>
      <c r="EA1">
        <v>100534</v>
      </c>
      <c r="EB1">
        <v>100535</v>
      </c>
      <c r="EC1">
        <v>100536</v>
      </c>
      <c r="ED1">
        <v>100537</v>
      </c>
      <c r="EE1">
        <v>100538</v>
      </c>
      <c r="EF1">
        <v>100539</v>
      </c>
      <c r="EG1">
        <v>100540</v>
      </c>
      <c r="EH1">
        <v>100542</v>
      </c>
      <c r="EI1">
        <v>100543</v>
      </c>
      <c r="EJ1">
        <v>100544</v>
      </c>
      <c r="EK1">
        <v>100545</v>
      </c>
      <c r="EL1">
        <v>100546</v>
      </c>
      <c r="EM1">
        <v>100547</v>
      </c>
      <c r="EN1">
        <v>100548</v>
      </c>
      <c r="EO1">
        <v>100549</v>
      </c>
      <c r="EP1">
        <v>100550</v>
      </c>
      <c r="EQ1">
        <v>100551</v>
      </c>
      <c r="ER1">
        <v>100552</v>
      </c>
      <c r="ES1">
        <v>100553</v>
      </c>
      <c r="ET1">
        <v>100554</v>
      </c>
      <c r="EU1">
        <v>100555</v>
      </c>
      <c r="EV1">
        <v>100556</v>
      </c>
      <c r="EW1">
        <v>100557</v>
      </c>
      <c r="EX1">
        <v>100558</v>
      </c>
      <c r="EY1">
        <v>100560</v>
      </c>
      <c r="EZ1">
        <v>100561</v>
      </c>
      <c r="FA1">
        <v>100563</v>
      </c>
      <c r="FB1">
        <v>100564</v>
      </c>
      <c r="FC1">
        <v>100701</v>
      </c>
      <c r="FD1">
        <v>100702</v>
      </c>
      <c r="FE1">
        <v>100703</v>
      </c>
      <c r="FF1">
        <v>100704</v>
      </c>
      <c r="FG1">
        <v>100706</v>
      </c>
      <c r="FH1">
        <v>100707</v>
      </c>
      <c r="FI1">
        <v>100708</v>
      </c>
      <c r="FJ1">
        <v>100709</v>
      </c>
      <c r="FK1">
        <v>100711</v>
      </c>
      <c r="FL1">
        <v>100717</v>
      </c>
      <c r="FM1">
        <v>100718</v>
      </c>
      <c r="FN1">
        <v>100719</v>
      </c>
      <c r="FO1">
        <v>100720</v>
      </c>
      <c r="FP1">
        <v>100721</v>
      </c>
      <c r="FQ1">
        <v>100722</v>
      </c>
      <c r="FR1">
        <v>100723</v>
      </c>
      <c r="FS1">
        <v>100725</v>
      </c>
      <c r="FT1">
        <v>100726</v>
      </c>
      <c r="FU1">
        <v>100728</v>
      </c>
      <c r="FV1">
        <v>100730</v>
      </c>
      <c r="FW1">
        <v>100731</v>
      </c>
      <c r="FX1">
        <v>100732</v>
      </c>
      <c r="FY1">
        <v>100733</v>
      </c>
      <c r="FZ1">
        <v>100734</v>
      </c>
      <c r="GA1">
        <v>100735</v>
      </c>
      <c r="GB1">
        <v>100737</v>
      </c>
      <c r="GC1">
        <v>100738</v>
      </c>
      <c r="GD1">
        <v>100740</v>
      </c>
      <c r="GE1">
        <v>100741</v>
      </c>
      <c r="GF1">
        <v>100742</v>
      </c>
      <c r="GG1">
        <v>100743</v>
      </c>
      <c r="GH1">
        <v>100745</v>
      </c>
      <c r="GI1">
        <v>100747</v>
      </c>
      <c r="GJ1">
        <v>100748</v>
      </c>
      <c r="GK1">
        <v>100751</v>
      </c>
      <c r="GL1">
        <v>100752</v>
      </c>
      <c r="GM1">
        <v>100753</v>
      </c>
      <c r="GN1">
        <v>100754</v>
      </c>
      <c r="GO1">
        <v>100755</v>
      </c>
      <c r="GP1">
        <v>100756</v>
      </c>
      <c r="GQ1">
        <v>100757</v>
      </c>
      <c r="GR1">
        <v>100758</v>
      </c>
      <c r="GS1">
        <v>100759</v>
      </c>
      <c r="GT1">
        <v>100760</v>
      </c>
      <c r="GU1">
        <v>100761</v>
      </c>
      <c r="GV1">
        <v>100762</v>
      </c>
      <c r="GW1">
        <v>100763</v>
      </c>
      <c r="GX1">
        <v>100764</v>
      </c>
      <c r="GY1">
        <v>100766</v>
      </c>
      <c r="GZ1">
        <v>100767</v>
      </c>
      <c r="HA1">
        <v>100772</v>
      </c>
      <c r="HB1">
        <v>100774</v>
      </c>
      <c r="HC1">
        <v>100776</v>
      </c>
      <c r="HD1">
        <v>100777</v>
      </c>
      <c r="HE1">
        <v>100778</v>
      </c>
      <c r="HF1">
        <v>100779</v>
      </c>
      <c r="HG1">
        <v>100780</v>
      </c>
      <c r="HH1">
        <v>100784</v>
      </c>
      <c r="HI1">
        <v>100786</v>
      </c>
      <c r="HJ1">
        <v>100788</v>
      </c>
      <c r="HK1">
        <v>100790</v>
      </c>
      <c r="HL1">
        <v>100791</v>
      </c>
      <c r="HM1">
        <v>100792</v>
      </c>
      <c r="HN1">
        <v>100797</v>
      </c>
      <c r="HO1">
        <v>100798</v>
      </c>
      <c r="HP1">
        <v>100799</v>
      </c>
      <c r="HQ1">
        <v>100800</v>
      </c>
      <c r="HR1">
        <v>100802</v>
      </c>
      <c r="HS1">
        <v>100803</v>
      </c>
      <c r="HT1">
        <v>100805</v>
      </c>
      <c r="HU1">
        <v>100806</v>
      </c>
      <c r="HV1">
        <v>100807</v>
      </c>
      <c r="HW1">
        <v>100808</v>
      </c>
      <c r="HX1">
        <v>100811</v>
      </c>
      <c r="HY1">
        <v>100815</v>
      </c>
      <c r="HZ1">
        <v>100819</v>
      </c>
      <c r="IA1">
        <v>100820</v>
      </c>
      <c r="IB1">
        <v>100821</v>
      </c>
      <c r="IC1">
        <v>100823</v>
      </c>
      <c r="ID1">
        <v>100824</v>
      </c>
      <c r="IE1">
        <v>100825</v>
      </c>
      <c r="IF1">
        <v>100826</v>
      </c>
      <c r="IG1">
        <v>100827</v>
      </c>
      <c r="IH1">
        <v>105002</v>
      </c>
      <c r="II1">
        <v>105003</v>
      </c>
      <c r="IJ1">
        <v>105005</v>
      </c>
      <c r="IK1">
        <v>105006</v>
      </c>
      <c r="IL1">
        <v>105007</v>
      </c>
      <c r="IM1">
        <v>105008</v>
      </c>
      <c r="IN1">
        <v>105009</v>
      </c>
      <c r="IO1">
        <v>105010</v>
      </c>
      <c r="IP1">
        <v>105012</v>
      </c>
      <c r="IQ1">
        <v>105013</v>
      </c>
      <c r="IR1">
        <v>105014</v>
      </c>
      <c r="IS1">
        <v>105015</v>
      </c>
      <c r="IT1">
        <v>105016</v>
      </c>
      <c r="IU1">
        <v>105017</v>
      </c>
      <c r="IV1">
        <v>105018</v>
      </c>
      <c r="IW1">
        <v>105019</v>
      </c>
      <c r="IX1">
        <v>105020</v>
      </c>
      <c r="IY1">
        <v>105025</v>
      </c>
      <c r="IZ1">
        <v>105026</v>
      </c>
      <c r="JA1">
        <v>105027</v>
      </c>
      <c r="JB1">
        <v>105028</v>
      </c>
      <c r="JC1">
        <v>105029</v>
      </c>
      <c r="JD1">
        <v>140001</v>
      </c>
      <c r="JE1">
        <v>140002</v>
      </c>
      <c r="JF1">
        <v>140003</v>
      </c>
      <c r="JG1">
        <v>140004</v>
      </c>
      <c r="JH1">
        <v>140005</v>
      </c>
      <c r="JI1">
        <v>140006</v>
      </c>
      <c r="JJ1">
        <v>140007</v>
      </c>
      <c r="JK1">
        <v>140008</v>
      </c>
      <c r="JL1">
        <v>140009</v>
      </c>
      <c r="JM1">
        <v>140011</v>
      </c>
      <c r="JN1">
        <v>140012</v>
      </c>
      <c r="JO1">
        <v>140013</v>
      </c>
      <c r="JP1">
        <v>140014</v>
      </c>
      <c r="JQ1">
        <v>140015</v>
      </c>
      <c r="JR1">
        <v>140016</v>
      </c>
      <c r="JS1">
        <v>140017</v>
      </c>
      <c r="JT1">
        <v>140021</v>
      </c>
      <c r="JU1">
        <v>140023</v>
      </c>
      <c r="JV1">
        <v>140024</v>
      </c>
      <c r="JW1">
        <v>140025</v>
      </c>
      <c r="JX1">
        <v>140026</v>
      </c>
      <c r="JY1">
        <v>140027</v>
      </c>
      <c r="JZ1">
        <v>140028</v>
      </c>
      <c r="KA1">
        <v>140029</v>
      </c>
      <c r="KB1">
        <v>140030</v>
      </c>
      <c r="KC1">
        <v>140031</v>
      </c>
      <c r="KD1">
        <v>140032</v>
      </c>
      <c r="KE1">
        <v>140033</v>
      </c>
      <c r="KF1">
        <v>140034</v>
      </c>
      <c r="KG1">
        <v>140036</v>
      </c>
      <c r="KH1">
        <v>140037</v>
      </c>
      <c r="KI1">
        <v>140038</v>
      </c>
      <c r="KJ1">
        <v>140039</v>
      </c>
      <c r="KK1">
        <v>140040</v>
      </c>
      <c r="KL1">
        <v>140041</v>
      </c>
      <c r="KM1">
        <v>140044</v>
      </c>
      <c r="KN1">
        <v>140045</v>
      </c>
      <c r="KO1">
        <v>140047</v>
      </c>
      <c r="KP1">
        <v>140233</v>
      </c>
      <c r="KQ1">
        <v>140277</v>
      </c>
      <c r="KR1">
        <v>140302</v>
      </c>
      <c r="KS1">
        <v>140332</v>
      </c>
      <c r="KT1">
        <v>140350</v>
      </c>
      <c r="KU1">
        <v>140429</v>
      </c>
      <c r="KV1">
        <v>140472</v>
      </c>
      <c r="KW1">
        <v>140516</v>
      </c>
      <c r="KX1">
        <v>140524</v>
      </c>
      <c r="KY1">
        <v>140769</v>
      </c>
      <c r="KZ1">
        <v>140778</v>
      </c>
      <c r="LA1">
        <v>140780</v>
      </c>
      <c r="LB1">
        <v>140781</v>
      </c>
      <c r="LC1">
        <v>140826</v>
      </c>
      <c r="LD1">
        <v>140859</v>
      </c>
      <c r="LE1">
        <v>140869</v>
      </c>
      <c r="LF1">
        <v>140891</v>
      </c>
      <c r="LG1">
        <v>140901</v>
      </c>
      <c r="LH1">
        <v>140922</v>
      </c>
      <c r="LI1">
        <v>140980</v>
      </c>
      <c r="LJ1">
        <v>141014</v>
      </c>
      <c r="LK1">
        <v>141015</v>
      </c>
      <c r="LL1">
        <v>141108</v>
      </c>
      <c r="LM1">
        <v>141112</v>
      </c>
      <c r="LN1">
        <v>141115</v>
      </c>
      <c r="LO1">
        <v>141116</v>
      </c>
      <c r="LP1">
        <v>250001</v>
      </c>
      <c r="LQ1">
        <v>250002</v>
      </c>
      <c r="LR1">
        <v>250003</v>
      </c>
      <c r="LS1">
        <v>250004</v>
      </c>
      <c r="LT1">
        <v>250005</v>
      </c>
      <c r="LU1">
        <v>250006</v>
      </c>
      <c r="LV1">
        <v>250007</v>
      </c>
      <c r="LW1">
        <v>250008</v>
      </c>
      <c r="LX1">
        <v>250009</v>
      </c>
      <c r="LY1">
        <v>250010</v>
      </c>
      <c r="LZ1">
        <v>250011</v>
      </c>
      <c r="MA1">
        <v>250012</v>
      </c>
      <c r="MB1">
        <v>250013</v>
      </c>
      <c r="MC1">
        <v>250014</v>
      </c>
      <c r="MD1">
        <v>250015</v>
      </c>
      <c r="ME1">
        <v>250016</v>
      </c>
      <c r="MF1">
        <v>250017</v>
      </c>
      <c r="MG1">
        <v>250018</v>
      </c>
      <c r="MH1">
        <v>250019</v>
      </c>
      <c r="MI1">
        <v>250020</v>
      </c>
      <c r="MJ1">
        <v>250021</v>
      </c>
      <c r="MK1">
        <v>250022</v>
      </c>
      <c r="ML1">
        <v>250023</v>
      </c>
      <c r="MM1">
        <v>250024</v>
      </c>
      <c r="MN1">
        <v>250025</v>
      </c>
      <c r="MO1">
        <v>250026</v>
      </c>
      <c r="MP1">
        <v>250027</v>
      </c>
      <c r="MQ1">
        <v>250028</v>
      </c>
      <c r="MR1">
        <v>250029</v>
      </c>
      <c r="MS1">
        <v>250030</v>
      </c>
      <c r="MT1">
        <v>250031</v>
      </c>
      <c r="MU1">
        <v>250032</v>
      </c>
      <c r="MV1">
        <v>250033</v>
      </c>
      <c r="MW1">
        <v>250034</v>
      </c>
      <c r="MX1">
        <v>250035</v>
      </c>
      <c r="MY1">
        <v>250036</v>
      </c>
      <c r="MZ1">
        <v>250037</v>
      </c>
      <c r="NA1">
        <v>250038</v>
      </c>
      <c r="NB1">
        <v>250039</v>
      </c>
      <c r="NC1">
        <v>250040</v>
      </c>
      <c r="ND1">
        <v>250041</v>
      </c>
      <c r="NE1">
        <v>250042</v>
      </c>
      <c r="NF1">
        <v>250043</v>
      </c>
      <c r="NG1">
        <v>250044</v>
      </c>
      <c r="NH1">
        <v>250045</v>
      </c>
      <c r="NI1">
        <v>250046</v>
      </c>
      <c r="NJ1">
        <v>250047</v>
      </c>
      <c r="NK1">
        <v>250048</v>
      </c>
      <c r="NL1">
        <v>250049</v>
      </c>
      <c r="NM1">
        <v>250050</v>
      </c>
      <c r="NN1">
        <v>250051</v>
      </c>
      <c r="NO1">
        <v>250052</v>
      </c>
      <c r="NP1">
        <v>250053</v>
      </c>
      <c r="NQ1">
        <v>250054</v>
      </c>
      <c r="NR1">
        <v>250055</v>
      </c>
      <c r="NS1">
        <v>250056</v>
      </c>
      <c r="NT1">
        <v>250057</v>
      </c>
      <c r="NU1">
        <v>250058</v>
      </c>
      <c r="NV1">
        <v>250059</v>
      </c>
      <c r="NW1">
        <v>250061</v>
      </c>
      <c r="NX1">
        <v>250100</v>
      </c>
      <c r="NY1">
        <v>250107</v>
      </c>
      <c r="NZ1">
        <v>250113</v>
      </c>
      <c r="OA1">
        <v>250115</v>
      </c>
      <c r="OB1">
        <v>250135</v>
      </c>
      <c r="OC1">
        <v>250137</v>
      </c>
      <c r="OD1">
        <v>250402</v>
      </c>
      <c r="OE1">
        <v>250406</v>
      </c>
      <c r="OF1">
        <v>250409</v>
      </c>
      <c r="OG1">
        <v>250410</v>
      </c>
      <c r="OH1">
        <v>250414</v>
      </c>
      <c r="OI1">
        <v>250415</v>
      </c>
      <c r="OJ1">
        <v>250416</v>
      </c>
      <c r="OK1">
        <v>250417</v>
      </c>
      <c r="OL1">
        <v>250418</v>
      </c>
      <c r="OM1">
        <v>250421</v>
      </c>
      <c r="ON1">
        <v>250422</v>
      </c>
      <c r="OO1">
        <v>250431</v>
      </c>
      <c r="OP1">
        <v>250438</v>
      </c>
      <c r="OQ1">
        <v>250501</v>
      </c>
      <c r="OR1">
        <v>250502</v>
      </c>
      <c r="OS1">
        <v>250503</v>
      </c>
      <c r="OT1">
        <v>250504</v>
      </c>
      <c r="OU1">
        <v>250505</v>
      </c>
      <c r="OV1">
        <v>250506</v>
      </c>
      <c r="OW1">
        <v>250507</v>
      </c>
      <c r="OX1">
        <v>250509</v>
      </c>
      <c r="OY1">
        <v>250510</v>
      </c>
      <c r="OZ1">
        <v>250511</v>
      </c>
      <c r="PA1">
        <v>250512</v>
      </c>
      <c r="PB1">
        <v>250513</v>
      </c>
      <c r="PC1">
        <v>250514</v>
      </c>
      <c r="PD1">
        <v>250515</v>
      </c>
      <c r="PE1">
        <v>250516</v>
      </c>
      <c r="PF1">
        <v>250517</v>
      </c>
      <c r="PG1">
        <v>250518</v>
      </c>
      <c r="PH1">
        <v>250519</v>
      </c>
      <c r="PI1">
        <v>250520</v>
      </c>
      <c r="PJ1">
        <v>250522</v>
      </c>
      <c r="PK1">
        <v>250523</v>
      </c>
      <c r="PL1">
        <v>250524</v>
      </c>
      <c r="PM1">
        <v>250525</v>
      </c>
      <c r="PN1">
        <v>250526</v>
      </c>
      <c r="PO1">
        <v>250527</v>
      </c>
      <c r="PP1">
        <v>250528</v>
      </c>
      <c r="PQ1">
        <v>250529</v>
      </c>
      <c r="PR1">
        <v>250530</v>
      </c>
      <c r="PS1">
        <v>250531</v>
      </c>
      <c r="PT1">
        <v>250532</v>
      </c>
      <c r="PU1">
        <v>250533</v>
      </c>
      <c r="PV1">
        <v>250534</v>
      </c>
      <c r="PW1">
        <v>250535</v>
      </c>
      <c r="PX1">
        <v>250536</v>
      </c>
      <c r="PY1">
        <v>250537</v>
      </c>
      <c r="PZ1">
        <v>250538</v>
      </c>
      <c r="QA1">
        <v>250539</v>
      </c>
      <c r="QB1">
        <v>250540</v>
      </c>
      <c r="QC1">
        <v>250541</v>
      </c>
      <c r="QD1">
        <v>250542</v>
      </c>
      <c r="QE1">
        <v>250543</v>
      </c>
      <c r="QF1">
        <v>250545</v>
      </c>
      <c r="QG1">
        <v>250546</v>
      </c>
      <c r="QH1">
        <v>250547</v>
      </c>
      <c r="QI1">
        <v>250549</v>
      </c>
      <c r="QJ1">
        <v>250550</v>
      </c>
      <c r="QK1">
        <v>250551</v>
      </c>
      <c r="QL1">
        <v>250552</v>
      </c>
      <c r="QM1">
        <v>250554</v>
      </c>
      <c r="QN1">
        <v>250555</v>
      </c>
      <c r="QO1">
        <v>250557</v>
      </c>
      <c r="QP1">
        <v>250558</v>
      </c>
      <c r="QQ1">
        <v>250559</v>
      </c>
      <c r="QR1">
        <v>250560</v>
      </c>
      <c r="QS1">
        <v>250561</v>
      </c>
      <c r="QT1">
        <v>250563</v>
      </c>
      <c r="QU1">
        <v>250564</v>
      </c>
      <c r="QV1">
        <v>250565</v>
      </c>
      <c r="QW1">
        <v>250566</v>
      </c>
      <c r="QX1">
        <v>250721</v>
      </c>
      <c r="QY1">
        <v>250722</v>
      </c>
      <c r="QZ1">
        <v>250724</v>
      </c>
      <c r="RA1">
        <v>250751</v>
      </c>
      <c r="RB1">
        <v>250752</v>
      </c>
      <c r="RC1">
        <v>250754</v>
      </c>
      <c r="RD1">
        <v>250756</v>
      </c>
      <c r="RE1">
        <v>250758</v>
      </c>
      <c r="RF1">
        <v>250759</v>
      </c>
      <c r="RG1">
        <v>250761</v>
      </c>
      <c r="RH1">
        <v>250762</v>
      </c>
      <c r="RI1">
        <v>250764</v>
      </c>
      <c r="RJ1">
        <v>255001</v>
      </c>
      <c r="RK1">
        <v>255002</v>
      </c>
      <c r="RL1">
        <v>255003</v>
      </c>
      <c r="RM1">
        <v>255004</v>
      </c>
      <c r="RN1">
        <v>255005</v>
      </c>
      <c r="RO1">
        <v>255006</v>
      </c>
      <c r="RP1">
        <v>255007</v>
      </c>
      <c r="RQ1">
        <v>255008</v>
      </c>
      <c r="RR1">
        <v>255009</v>
      </c>
      <c r="RS1">
        <v>255010</v>
      </c>
      <c r="RT1">
        <v>255011</v>
      </c>
      <c r="RU1">
        <v>255012</v>
      </c>
      <c r="RV1">
        <v>255014</v>
      </c>
      <c r="RW1">
        <v>255015</v>
      </c>
      <c r="RX1">
        <v>255016</v>
      </c>
      <c r="RY1">
        <v>255017</v>
      </c>
      <c r="RZ1">
        <v>255018</v>
      </c>
      <c r="SA1">
        <v>255019</v>
      </c>
      <c r="SB1">
        <v>255020</v>
      </c>
      <c r="SC1">
        <v>255021</v>
      </c>
      <c r="SD1">
        <v>255022</v>
      </c>
      <c r="SE1">
        <v>255023</v>
      </c>
      <c r="SF1">
        <v>255024</v>
      </c>
      <c r="SG1">
        <v>255025</v>
      </c>
      <c r="SH1">
        <v>255026</v>
      </c>
      <c r="SI1">
        <v>255027</v>
      </c>
      <c r="SJ1">
        <v>255028</v>
      </c>
      <c r="SK1">
        <v>255029</v>
      </c>
      <c r="SL1">
        <v>430001</v>
      </c>
      <c r="SM1">
        <v>430002</v>
      </c>
      <c r="SN1">
        <v>430003</v>
      </c>
      <c r="SO1">
        <v>430004</v>
      </c>
      <c r="SP1">
        <v>430005</v>
      </c>
      <c r="SQ1">
        <v>430006</v>
      </c>
      <c r="SR1">
        <v>430007</v>
      </c>
      <c r="SS1">
        <v>430008</v>
      </c>
      <c r="ST1">
        <v>430009</v>
      </c>
      <c r="SU1">
        <v>430010</v>
      </c>
      <c r="SV1">
        <v>430011</v>
      </c>
      <c r="SW1">
        <v>430012</v>
      </c>
      <c r="SX1">
        <v>430013</v>
      </c>
      <c r="SY1">
        <v>430014</v>
      </c>
      <c r="SZ1">
        <v>430015</v>
      </c>
      <c r="TA1">
        <v>430016</v>
      </c>
      <c r="TB1">
        <v>430017</v>
      </c>
      <c r="TC1">
        <v>430018</v>
      </c>
      <c r="TD1">
        <v>430019</v>
      </c>
      <c r="TE1">
        <v>430020</v>
      </c>
      <c r="TF1">
        <v>430021</v>
      </c>
      <c r="TG1">
        <v>430022</v>
      </c>
      <c r="TH1">
        <v>430023</v>
      </c>
      <c r="TI1">
        <v>430024</v>
      </c>
      <c r="TJ1">
        <v>430025</v>
      </c>
      <c r="TK1">
        <v>430026</v>
      </c>
      <c r="TL1">
        <v>430027</v>
      </c>
      <c r="TM1">
        <v>430028</v>
      </c>
      <c r="TN1">
        <v>430029</v>
      </c>
      <c r="TO1">
        <v>430030</v>
      </c>
      <c r="TP1">
        <v>430031</v>
      </c>
      <c r="TQ1">
        <v>430032</v>
      </c>
      <c r="TR1">
        <v>430033</v>
      </c>
      <c r="TS1">
        <v>430034</v>
      </c>
      <c r="TT1">
        <v>430035</v>
      </c>
      <c r="TU1">
        <v>430036</v>
      </c>
      <c r="TV1">
        <v>430037</v>
      </c>
      <c r="TW1">
        <v>430038</v>
      </c>
      <c r="TX1">
        <v>430039</v>
      </c>
      <c r="TY1">
        <v>430106</v>
      </c>
      <c r="TZ1">
        <v>430107</v>
      </c>
      <c r="UA1">
        <v>430109</v>
      </c>
      <c r="UB1">
        <v>430111</v>
      </c>
      <c r="UC1">
        <v>430402</v>
      </c>
      <c r="UD1">
        <v>430403</v>
      </c>
      <c r="UE1">
        <v>430404</v>
      </c>
      <c r="UF1">
        <v>430407</v>
      </c>
      <c r="UG1">
        <v>430409</v>
      </c>
      <c r="UH1">
        <v>430410</v>
      </c>
      <c r="UI1">
        <v>430411</v>
      </c>
      <c r="UJ1">
        <v>430412</v>
      </c>
      <c r="UK1">
        <v>430415</v>
      </c>
      <c r="UL1">
        <v>430418</v>
      </c>
      <c r="UM1">
        <v>430422</v>
      </c>
      <c r="UN1">
        <v>430423</v>
      </c>
      <c r="UO1">
        <v>430501</v>
      </c>
      <c r="UP1">
        <v>430502</v>
      </c>
      <c r="UQ1">
        <v>430503</v>
      </c>
      <c r="UR1">
        <v>430504</v>
      </c>
      <c r="US1">
        <v>430505</v>
      </c>
      <c r="UT1">
        <v>430506</v>
      </c>
      <c r="UU1">
        <v>430508</v>
      </c>
      <c r="UV1">
        <v>430509</v>
      </c>
      <c r="UW1">
        <v>430510</v>
      </c>
      <c r="UX1">
        <v>430511</v>
      </c>
      <c r="UY1">
        <v>430512</v>
      </c>
      <c r="UZ1">
        <v>430513</v>
      </c>
      <c r="VA1">
        <v>430514</v>
      </c>
      <c r="VB1">
        <v>430515</v>
      </c>
      <c r="VC1">
        <v>430516</v>
      </c>
      <c r="VD1">
        <v>430518</v>
      </c>
      <c r="VE1">
        <v>430519</v>
      </c>
      <c r="VF1">
        <v>430520</v>
      </c>
      <c r="VG1">
        <v>430521</v>
      </c>
      <c r="VH1">
        <v>430522</v>
      </c>
      <c r="VI1">
        <v>430523</v>
      </c>
      <c r="VJ1">
        <v>430524</v>
      </c>
      <c r="VK1">
        <v>430525</v>
      </c>
      <c r="VL1">
        <v>430526</v>
      </c>
      <c r="VM1">
        <v>430527</v>
      </c>
      <c r="VN1">
        <v>430528</v>
      </c>
      <c r="VO1">
        <v>430529</v>
      </c>
      <c r="VP1">
        <v>435001</v>
      </c>
      <c r="VQ1">
        <v>435002</v>
      </c>
      <c r="VR1">
        <v>435003</v>
      </c>
      <c r="VS1">
        <v>435004</v>
      </c>
      <c r="VT1">
        <v>435005</v>
      </c>
      <c r="VU1">
        <v>435006</v>
      </c>
      <c r="VV1">
        <v>435007</v>
      </c>
      <c r="VW1">
        <v>435008</v>
      </c>
      <c r="VX1">
        <v>435009</v>
      </c>
      <c r="VY1">
        <v>435010</v>
      </c>
      <c r="VZ1">
        <v>435011</v>
      </c>
      <c r="WA1">
        <v>435012</v>
      </c>
      <c r="WB1">
        <v>435013</v>
      </c>
      <c r="WC1">
        <v>435014</v>
      </c>
      <c r="WD1">
        <v>435015</v>
      </c>
      <c r="WE1">
        <v>435016</v>
      </c>
      <c r="WF1">
        <v>435017</v>
      </c>
      <c r="WG1">
        <v>435018</v>
      </c>
      <c r="WH1">
        <v>435019</v>
      </c>
      <c r="WI1">
        <v>435020</v>
      </c>
      <c r="WJ1">
        <v>435021</v>
      </c>
      <c r="WK1">
        <v>435022</v>
      </c>
      <c r="WL1">
        <v>440001</v>
      </c>
      <c r="WM1">
        <v>440002</v>
      </c>
      <c r="WN1">
        <v>440003</v>
      </c>
      <c r="WO1">
        <v>440004</v>
      </c>
      <c r="WP1">
        <v>440005</v>
      </c>
      <c r="WQ1">
        <v>440006</v>
      </c>
      <c r="WR1">
        <v>440007</v>
      </c>
      <c r="WS1">
        <v>440009</v>
      </c>
      <c r="WT1">
        <v>440010</v>
      </c>
      <c r="WU1">
        <v>440011</v>
      </c>
      <c r="WV1">
        <v>440012</v>
      </c>
      <c r="WW1">
        <v>440013</v>
      </c>
      <c r="WX1">
        <v>440014</v>
      </c>
      <c r="WY1">
        <v>440015</v>
      </c>
      <c r="WZ1">
        <v>440016</v>
      </c>
      <c r="XA1">
        <v>440018</v>
      </c>
      <c r="XB1">
        <v>440019</v>
      </c>
      <c r="XC1">
        <v>440020</v>
      </c>
      <c r="XD1">
        <v>440021</v>
      </c>
      <c r="XE1">
        <v>440022</v>
      </c>
      <c r="XF1">
        <v>440023</v>
      </c>
      <c r="XG1">
        <v>440024</v>
      </c>
      <c r="XH1">
        <v>440025</v>
      </c>
      <c r="XI1">
        <v>440026</v>
      </c>
      <c r="XJ1">
        <v>440027</v>
      </c>
      <c r="XK1">
        <v>440028</v>
      </c>
      <c r="XL1">
        <v>440029</v>
      </c>
      <c r="XM1">
        <v>440030</v>
      </c>
      <c r="XN1">
        <v>440031</v>
      </c>
      <c r="XO1">
        <v>440032</v>
      </c>
      <c r="XP1">
        <v>440033</v>
      </c>
      <c r="XQ1">
        <v>440034</v>
      </c>
      <c r="XR1">
        <v>440035</v>
      </c>
      <c r="XS1">
        <v>440036</v>
      </c>
      <c r="XT1">
        <v>440037</v>
      </c>
      <c r="XU1">
        <v>440038</v>
      </c>
      <c r="XV1">
        <v>440040</v>
      </c>
      <c r="XW1">
        <v>440041</v>
      </c>
      <c r="XX1">
        <v>440042</v>
      </c>
      <c r="XY1">
        <v>440043</v>
      </c>
      <c r="XZ1">
        <v>440044</v>
      </c>
      <c r="YA1">
        <v>440045</v>
      </c>
      <c r="YB1">
        <v>440046</v>
      </c>
      <c r="YC1">
        <v>440047</v>
      </c>
      <c r="YD1">
        <v>440048</v>
      </c>
      <c r="YE1">
        <v>440049</v>
      </c>
      <c r="YF1">
        <v>440051</v>
      </c>
      <c r="YG1">
        <v>440052</v>
      </c>
      <c r="YH1">
        <v>440055</v>
      </c>
      <c r="YI1">
        <v>440056</v>
      </c>
      <c r="YJ1">
        <v>440057</v>
      </c>
      <c r="YK1">
        <v>440058</v>
      </c>
      <c r="YL1">
        <v>440059</v>
      </c>
      <c r="YM1">
        <v>440060</v>
      </c>
      <c r="YN1">
        <v>440061</v>
      </c>
      <c r="YO1">
        <v>440062</v>
      </c>
      <c r="YP1">
        <v>440063</v>
      </c>
      <c r="YQ1">
        <v>440064</v>
      </c>
      <c r="YR1">
        <v>440065</v>
      </c>
      <c r="YS1">
        <v>440066</v>
      </c>
      <c r="YT1">
        <v>440067</v>
      </c>
      <c r="YU1">
        <v>440068</v>
      </c>
      <c r="YV1">
        <v>440069</v>
      </c>
      <c r="YW1">
        <v>440070</v>
      </c>
      <c r="YX1">
        <v>440071</v>
      </c>
      <c r="YY1">
        <v>440073</v>
      </c>
      <c r="YZ1">
        <v>440074</v>
      </c>
      <c r="ZA1">
        <v>440075</v>
      </c>
      <c r="ZB1">
        <v>440077</v>
      </c>
      <c r="ZC1">
        <v>440078</v>
      </c>
      <c r="ZD1">
        <v>440080</v>
      </c>
      <c r="ZE1">
        <v>440081</v>
      </c>
      <c r="ZF1">
        <v>440082</v>
      </c>
      <c r="ZG1">
        <v>440083</v>
      </c>
      <c r="ZH1">
        <v>440084</v>
      </c>
      <c r="ZI1">
        <v>440085</v>
      </c>
      <c r="ZJ1">
        <v>440086</v>
      </c>
      <c r="ZK1">
        <v>440087</v>
      </c>
      <c r="ZL1">
        <v>440088</v>
      </c>
      <c r="ZM1">
        <v>440089</v>
      </c>
      <c r="ZN1">
        <v>440090</v>
      </c>
      <c r="ZO1">
        <v>440091</v>
      </c>
      <c r="ZP1">
        <v>440092</v>
      </c>
      <c r="ZQ1">
        <v>440093</v>
      </c>
      <c r="ZR1">
        <v>440094</v>
      </c>
      <c r="ZS1">
        <v>440701</v>
      </c>
      <c r="ZT1">
        <v>440710</v>
      </c>
      <c r="ZU1">
        <v>440723</v>
      </c>
      <c r="ZV1">
        <v>440726</v>
      </c>
      <c r="ZW1">
        <v>500001</v>
      </c>
      <c r="ZX1">
        <v>500002</v>
      </c>
      <c r="ZY1">
        <v>500003</v>
      </c>
      <c r="ZZ1">
        <v>500004</v>
      </c>
      <c r="AAA1">
        <v>500005</v>
      </c>
      <c r="AAB1">
        <v>500006</v>
      </c>
      <c r="AAC1">
        <v>500007</v>
      </c>
      <c r="AAD1">
        <v>500008</v>
      </c>
      <c r="AAE1">
        <v>500009</v>
      </c>
      <c r="AAF1">
        <v>500010</v>
      </c>
      <c r="AAG1">
        <v>500011</v>
      </c>
      <c r="AAH1">
        <v>500012</v>
      </c>
      <c r="AAI1">
        <v>500013</v>
      </c>
      <c r="AAJ1">
        <v>500014</v>
      </c>
      <c r="AAK1">
        <v>500015</v>
      </c>
      <c r="AAL1">
        <v>500016</v>
      </c>
      <c r="AAM1">
        <v>500017</v>
      </c>
      <c r="AAN1">
        <v>500018</v>
      </c>
      <c r="AAO1">
        <v>500019</v>
      </c>
      <c r="AAP1">
        <v>500020</v>
      </c>
      <c r="AAQ1">
        <v>500021</v>
      </c>
      <c r="AAR1">
        <v>500022</v>
      </c>
      <c r="AAS1">
        <v>500023</v>
      </c>
      <c r="AAT1">
        <v>500024</v>
      </c>
      <c r="AAU1">
        <v>500025</v>
      </c>
      <c r="AAV1">
        <v>500026</v>
      </c>
      <c r="AAW1">
        <v>500027</v>
      </c>
      <c r="AAX1">
        <v>500028</v>
      </c>
      <c r="AAY1">
        <v>500029</v>
      </c>
      <c r="AAZ1">
        <v>500030</v>
      </c>
      <c r="ABA1">
        <v>500031</v>
      </c>
      <c r="ABB1">
        <v>500728</v>
      </c>
      <c r="ABC1">
        <v>500730</v>
      </c>
      <c r="ABD1">
        <v>500732</v>
      </c>
      <c r="ABE1">
        <v>505007</v>
      </c>
      <c r="ABF1">
        <v>505008</v>
      </c>
      <c r="ABG1">
        <v>505009</v>
      </c>
      <c r="ABH1">
        <v>505010</v>
      </c>
      <c r="ABI1">
        <v>550001</v>
      </c>
      <c r="ABJ1">
        <v>550002</v>
      </c>
      <c r="ABK1">
        <v>550003</v>
      </c>
      <c r="ABL1">
        <v>550004</v>
      </c>
      <c r="ABM1">
        <v>550005</v>
      </c>
      <c r="ABN1">
        <v>550006</v>
      </c>
      <c r="ABO1">
        <v>550007</v>
      </c>
      <c r="ABP1">
        <v>550008</v>
      </c>
      <c r="ABQ1">
        <v>550009</v>
      </c>
      <c r="ABR1">
        <v>550010</v>
      </c>
      <c r="ABS1">
        <v>550011</v>
      </c>
      <c r="ABT1">
        <v>550012</v>
      </c>
      <c r="ABU1">
        <v>550014</v>
      </c>
      <c r="ABV1">
        <v>550015</v>
      </c>
      <c r="ABW1">
        <v>550016</v>
      </c>
      <c r="ABX1">
        <v>550017</v>
      </c>
      <c r="ABY1">
        <v>550018</v>
      </c>
      <c r="ABZ1">
        <v>550019</v>
      </c>
      <c r="ACA1">
        <v>550020</v>
      </c>
      <c r="ACB1">
        <v>550021</v>
      </c>
      <c r="ACC1">
        <v>550023</v>
      </c>
      <c r="ACD1">
        <v>550026</v>
      </c>
      <c r="ACE1">
        <v>550027</v>
      </c>
      <c r="ACF1">
        <v>550028</v>
      </c>
      <c r="ACG1">
        <v>550029</v>
      </c>
      <c r="ACH1">
        <v>550030</v>
      </c>
      <c r="ACI1">
        <v>550031</v>
      </c>
      <c r="ACJ1">
        <v>550032</v>
      </c>
      <c r="ACK1">
        <v>550033</v>
      </c>
      <c r="ACL1">
        <v>550034</v>
      </c>
      <c r="ACM1">
        <v>550035</v>
      </c>
      <c r="ACN1">
        <v>550036</v>
      </c>
      <c r="ACO1">
        <v>550037</v>
      </c>
      <c r="ACP1">
        <v>550038</v>
      </c>
      <c r="ACQ1">
        <v>550039</v>
      </c>
      <c r="ACR1">
        <v>550040</v>
      </c>
      <c r="ACS1">
        <v>550041</v>
      </c>
      <c r="ACT1">
        <v>550042</v>
      </c>
      <c r="ACU1">
        <v>550043</v>
      </c>
      <c r="ACV1">
        <v>550044</v>
      </c>
      <c r="ACW1">
        <v>550045</v>
      </c>
      <c r="ACX1">
        <v>550046</v>
      </c>
      <c r="ACY1">
        <v>550047</v>
      </c>
      <c r="ACZ1">
        <v>550048</v>
      </c>
      <c r="ADA1">
        <v>550049</v>
      </c>
      <c r="ADB1">
        <v>550050</v>
      </c>
      <c r="ADC1">
        <v>550051</v>
      </c>
      <c r="ADD1">
        <v>550052</v>
      </c>
      <c r="ADE1">
        <v>550053</v>
      </c>
      <c r="ADF1">
        <v>550054</v>
      </c>
      <c r="ADG1">
        <v>550055</v>
      </c>
      <c r="ADH1">
        <v>550056</v>
      </c>
      <c r="ADI1">
        <v>550057</v>
      </c>
      <c r="ADJ1">
        <v>550059</v>
      </c>
      <c r="ADK1">
        <v>550061</v>
      </c>
      <c r="ADL1">
        <v>550062</v>
      </c>
      <c r="ADM1">
        <v>550063</v>
      </c>
      <c r="ADN1">
        <v>550064</v>
      </c>
      <c r="ADO1">
        <v>550065</v>
      </c>
      <c r="ADP1">
        <v>550066</v>
      </c>
      <c r="ADQ1">
        <v>550067</v>
      </c>
      <c r="ADR1">
        <v>550068</v>
      </c>
      <c r="ADS1">
        <v>550069</v>
      </c>
      <c r="ADT1">
        <v>550070</v>
      </c>
      <c r="ADU1">
        <v>550071</v>
      </c>
      <c r="ADV1">
        <v>550072</v>
      </c>
      <c r="ADW1">
        <v>550073</v>
      </c>
      <c r="ADX1">
        <v>550074</v>
      </c>
      <c r="ADY1">
        <v>550075</v>
      </c>
      <c r="ADZ1">
        <v>550076</v>
      </c>
      <c r="AEA1">
        <v>550077</v>
      </c>
      <c r="AEB1">
        <v>550078</v>
      </c>
      <c r="AEC1">
        <v>550079</v>
      </c>
      <c r="AED1">
        <v>550080</v>
      </c>
      <c r="AEE1">
        <v>550081</v>
      </c>
      <c r="AEF1">
        <v>550082</v>
      </c>
      <c r="AEG1">
        <v>550083</v>
      </c>
      <c r="AEH1">
        <v>550084</v>
      </c>
      <c r="AEI1">
        <v>550085</v>
      </c>
      <c r="AEJ1">
        <v>550086</v>
      </c>
      <c r="AEK1">
        <v>550087</v>
      </c>
      <c r="AEL1">
        <v>550093</v>
      </c>
      <c r="AEM1">
        <v>550096</v>
      </c>
      <c r="AEN1">
        <v>550097</v>
      </c>
      <c r="AEO1">
        <v>550132</v>
      </c>
      <c r="AEP1">
        <v>550144</v>
      </c>
      <c r="AEQ1">
        <v>550148</v>
      </c>
      <c r="AER1">
        <v>550175</v>
      </c>
      <c r="AES1">
        <v>550184</v>
      </c>
      <c r="AET1">
        <v>550216</v>
      </c>
      <c r="AEU1">
        <v>550217</v>
      </c>
      <c r="AEV1">
        <v>550225</v>
      </c>
      <c r="AEW1">
        <v>550234</v>
      </c>
      <c r="AEX1">
        <v>550240</v>
      </c>
      <c r="AEY1">
        <v>550246</v>
      </c>
      <c r="AEZ1">
        <v>550248</v>
      </c>
      <c r="AFA1">
        <v>550250</v>
      </c>
      <c r="AFB1">
        <v>550251</v>
      </c>
      <c r="AFC1">
        <v>550261</v>
      </c>
      <c r="AFD1">
        <v>550262</v>
      </c>
      <c r="AFE1">
        <v>550266</v>
      </c>
      <c r="AFF1">
        <v>550279</v>
      </c>
      <c r="AFG1">
        <v>550291</v>
      </c>
      <c r="AFH1">
        <v>550292</v>
      </c>
      <c r="AFI1">
        <v>550293</v>
      </c>
      <c r="AFJ1">
        <v>550296</v>
      </c>
      <c r="AFK1">
        <v>550298</v>
      </c>
      <c r="AFL1">
        <v>550299</v>
      </c>
      <c r="AFM1">
        <v>550320</v>
      </c>
      <c r="AFN1">
        <v>550334</v>
      </c>
      <c r="AFO1">
        <v>550342</v>
      </c>
      <c r="AFP1">
        <v>550346</v>
      </c>
      <c r="AFQ1">
        <v>550396</v>
      </c>
      <c r="AFR1">
        <v>550437</v>
      </c>
      <c r="AFS1">
        <v>550451</v>
      </c>
      <c r="AFT1">
        <v>550474</v>
      </c>
      <c r="AFU1">
        <v>550493</v>
      </c>
      <c r="AFV1">
        <v>550519</v>
      </c>
      <c r="AFW1">
        <v>550626</v>
      </c>
      <c r="AFX1">
        <v>550632</v>
      </c>
      <c r="AFY1">
        <v>550665</v>
      </c>
      <c r="AFZ1">
        <v>550714</v>
      </c>
      <c r="AGA1">
        <v>550736</v>
      </c>
      <c r="AGB1">
        <v>550761</v>
      </c>
      <c r="AGC1">
        <v>550801</v>
      </c>
      <c r="AGD1">
        <v>550811</v>
      </c>
      <c r="AGE1">
        <v>550835</v>
      </c>
      <c r="AGF1">
        <v>550963</v>
      </c>
      <c r="AGG1">
        <v>551024</v>
      </c>
      <c r="AGH1">
        <v>551088</v>
      </c>
      <c r="AGI1">
        <v>551576</v>
      </c>
      <c r="AGJ1">
        <v>551893</v>
      </c>
      <c r="AGK1">
        <v>552253</v>
      </c>
      <c r="AGL1">
        <v>552255</v>
      </c>
      <c r="AGM1">
        <v>552256</v>
      </c>
      <c r="AGN1">
        <v>552257</v>
      </c>
      <c r="AGO1">
        <v>552258</v>
      </c>
      <c r="AGP1">
        <v>552498</v>
      </c>
      <c r="AGQ1">
        <v>552516</v>
      </c>
      <c r="AGR1">
        <v>552710</v>
      </c>
      <c r="AGS1">
        <v>555048</v>
      </c>
      <c r="AGT1">
        <v>555049</v>
      </c>
      <c r="AGU1">
        <v>555050</v>
      </c>
      <c r="AGV1">
        <v>555051</v>
      </c>
      <c r="AGW1">
        <v>555076</v>
      </c>
      <c r="AGX1">
        <v>555077</v>
      </c>
      <c r="AGY1">
        <v>555078</v>
      </c>
      <c r="AGZ1">
        <v>555083</v>
      </c>
      <c r="AHA1">
        <v>555084</v>
      </c>
      <c r="AHB1">
        <v>555157</v>
      </c>
      <c r="AHC1">
        <v>555159</v>
      </c>
      <c r="AHD1">
        <v>555171</v>
      </c>
      <c r="AHE1">
        <v>555172</v>
      </c>
      <c r="AHF1">
        <v>555318</v>
      </c>
      <c r="AHG1">
        <v>555321</v>
      </c>
      <c r="AHH1">
        <v>555322</v>
      </c>
      <c r="AHI1">
        <v>555325</v>
      </c>
      <c r="AHJ1">
        <v>555390</v>
      </c>
      <c r="AHK1">
        <v>555391</v>
      </c>
      <c r="AHL1">
        <v>555392</v>
      </c>
      <c r="AHM1">
        <v>555393</v>
      </c>
      <c r="AHN1">
        <v>555394</v>
      </c>
      <c r="AHO1">
        <v>555395</v>
      </c>
      <c r="AHP1">
        <v>555396</v>
      </c>
      <c r="AHQ1">
        <v>811065</v>
      </c>
      <c r="AHR1">
        <v>811002</v>
      </c>
      <c r="AHS1">
        <v>810003</v>
      </c>
      <c r="AHT1">
        <v>810028</v>
      </c>
      <c r="AHU1">
        <v>810022</v>
      </c>
      <c r="AHV1">
        <v>811115</v>
      </c>
      <c r="AHW1">
        <v>811024</v>
      </c>
      <c r="AHX1">
        <v>810026</v>
      </c>
      <c r="AHY1">
        <v>810061</v>
      </c>
      <c r="AHZ1">
        <v>810071</v>
      </c>
      <c r="AIA1">
        <v>811530</v>
      </c>
      <c r="AIB1">
        <v>811502</v>
      </c>
      <c r="AIC1">
        <v>810006</v>
      </c>
      <c r="AID1">
        <v>810023</v>
      </c>
      <c r="AIE1">
        <v>810024</v>
      </c>
      <c r="AIF1">
        <v>811126</v>
      </c>
      <c r="AIG1">
        <v>811116</v>
      </c>
      <c r="AIH1">
        <v>811117</v>
      </c>
      <c r="AII1">
        <v>811022</v>
      </c>
      <c r="AIJ1">
        <v>811006</v>
      </c>
      <c r="AIK1">
        <v>811003</v>
      </c>
      <c r="AIL1">
        <v>810065</v>
      </c>
      <c r="AIM1">
        <v>811129</v>
      </c>
      <c r="AIN1">
        <v>811125</v>
      </c>
      <c r="AIO1">
        <v>811118</v>
      </c>
      <c r="AIP1">
        <v>811107</v>
      </c>
      <c r="AIQ1">
        <v>811108</v>
      </c>
      <c r="AIR1">
        <v>811503</v>
      </c>
      <c r="AIS1">
        <v>811132</v>
      </c>
      <c r="AIT1">
        <v>811072</v>
      </c>
      <c r="AIU1">
        <v>811077</v>
      </c>
      <c r="AIV1">
        <v>811056</v>
      </c>
      <c r="AIW1">
        <v>811088</v>
      </c>
      <c r="AIX1">
        <v>810069</v>
      </c>
      <c r="AIY1">
        <v>810503</v>
      </c>
      <c r="AIZ1">
        <v>811046</v>
      </c>
      <c r="AJA1">
        <v>811119</v>
      </c>
      <c r="AJB1">
        <v>811061</v>
      </c>
      <c r="AJC1">
        <v>810002</v>
      </c>
      <c r="AJD1">
        <v>810005</v>
      </c>
      <c r="AJE1">
        <v>810046</v>
      </c>
      <c r="AJF1">
        <v>810502</v>
      </c>
      <c r="AJG1">
        <v>811131</v>
      </c>
      <c r="AJH1">
        <v>811111</v>
      </c>
      <c r="AJI1">
        <v>811082</v>
      </c>
      <c r="AJJ1">
        <v>811071</v>
      </c>
      <c r="AJK1">
        <v>811007</v>
      </c>
      <c r="AJL1">
        <v>811008</v>
      </c>
      <c r="AJM1">
        <v>811026</v>
      </c>
      <c r="AJN1">
        <v>811133</v>
      </c>
      <c r="AJO1">
        <v>811134</v>
      </c>
      <c r="AJP1">
        <v>811120</v>
      </c>
      <c r="AJQ1">
        <v>811109</v>
      </c>
      <c r="AJR1">
        <v>811067</v>
      </c>
      <c r="AJS1">
        <v>811001</v>
      </c>
      <c r="AJT1">
        <v>811023</v>
      </c>
      <c r="AJU1">
        <v>810020</v>
      </c>
      <c r="AJV1">
        <v>811069</v>
      </c>
      <c r="AJW1">
        <v>811005</v>
      </c>
      <c r="AJX1">
        <v>811028</v>
      </c>
      <c r="AJY1">
        <v>810007</v>
      </c>
      <c r="AJZ1">
        <v>810072</v>
      </c>
      <c r="AKA1">
        <v>811114</v>
      </c>
    </row>
    <row r="2" spans="1:963" x14ac:dyDescent="0.25">
      <c r="A2" t="s">
        <v>133</v>
      </c>
      <c r="B2" s="101">
        <v>490</v>
      </c>
      <c r="C2" s="101">
        <v>2700</v>
      </c>
      <c r="D2" s="101">
        <v>2700</v>
      </c>
      <c r="E2" s="101">
        <v>4200</v>
      </c>
      <c r="F2" s="101">
        <v>5600</v>
      </c>
      <c r="G2" s="101">
        <v>2800</v>
      </c>
      <c r="H2" s="101">
        <v>4000</v>
      </c>
      <c r="I2" s="101">
        <v>2500</v>
      </c>
      <c r="J2" s="101">
        <v>600</v>
      </c>
      <c r="K2" s="101">
        <v>3500</v>
      </c>
      <c r="L2" s="101">
        <v>2800</v>
      </c>
      <c r="M2" s="101">
        <v>2700</v>
      </c>
      <c r="N2" s="101">
        <v>1600</v>
      </c>
      <c r="O2" s="101">
        <v>1500</v>
      </c>
      <c r="P2" s="101">
        <v>33200</v>
      </c>
      <c r="Q2" s="101">
        <v>45600</v>
      </c>
      <c r="R2" s="101">
        <v>3700</v>
      </c>
      <c r="S2" s="101">
        <v>2100</v>
      </c>
      <c r="T2" s="101">
        <v>2400</v>
      </c>
      <c r="U2" s="101">
        <v>4000</v>
      </c>
      <c r="V2" s="101">
        <v>3300</v>
      </c>
      <c r="W2" s="101">
        <v>280</v>
      </c>
      <c r="X2" s="101">
        <v>1900</v>
      </c>
      <c r="Y2" s="101">
        <v>2000</v>
      </c>
      <c r="Z2" s="101">
        <v>2700</v>
      </c>
      <c r="AA2" s="101">
        <v>5100</v>
      </c>
      <c r="AB2" s="101">
        <v>3800</v>
      </c>
      <c r="AC2" s="101">
        <v>7400</v>
      </c>
      <c r="AD2" s="101">
        <v>1500</v>
      </c>
      <c r="AE2" s="101">
        <v>1200</v>
      </c>
      <c r="AF2" s="101">
        <v>2400</v>
      </c>
      <c r="AG2" s="101">
        <v>7600</v>
      </c>
      <c r="AH2" s="101">
        <v>8500</v>
      </c>
      <c r="AI2" s="101">
        <v>18100</v>
      </c>
      <c r="AJ2" s="101">
        <v>36700</v>
      </c>
      <c r="AK2" s="101">
        <v>36000</v>
      </c>
      <c r="AL2" s="101">
        <v>38100</v>
      </c>
      <c r="AM2" s="101">
        <v>14000</v>
      </c>
      <c r="AN2" s="101">
        <v>4000</v>
      </c>
      <c r="AO2" s="101">
        <v>20900</v>
      </c>
      <c r="AP2" s="101">
        <v>8400</v>
      </c>
      <c r="AQ2" s="101">
        <v>7400</v>
      </c>
      <c r="AR2" s="101">
        <v>1500</v>
      </c>
      <c r="AS2" s="101">
        <v>4700</v>
      </c>
      <c r="AT2" s="101">
        <v>8700</v>
      </c>
      <c r="AU2" s="101">
        <v>6500</v>
      </c>
      <c r="AV2" s="101">
        <v>2600</v>
      </c>
      <c r="AW2" s="101">
        <v>5200</v>
      </c>
      <c r="AX2" s="101">
        <v>1200</v>
      </c>
      <c r="AY2" s="101">
        <v>48900</v>
      </c>
      <c r="AZ2" s="101">
        <v>7500</v>
      </c>
      <c r="BA2" s="101">
        <v>33800</v>
      </c>
      <c r="BB2" s="101">
        <v>3800</v>
      </c>
      <c r="BC2" s="101">
        <v>490</v>
      </c>
      <c r="BD2" s="101">
        <v>8700</v>
      </c>
      <c r="BE2" s="101">
        <v>610</v>
      </c>
      <c r="BF2" s="101">
        <v>7700</v>
      </c>
      <c r="BG2" s="101">
        <v>6100</v>
      </c>
      <c r="BH2" s="101">
        <v>330</v>
      </c>
      <c r="BI2" s="101">
        <v>5900</v>
      </c>
      <c r="BJ2" s="101">
        <v>3900</v>
      </c>
      <c r="BK2" s="101">
        <v>8600</v>
      </c>
      <c r="BL2" s="101">
        <v>13000</v>
      </c>
      <c r="BM2" s="101">
        <v>6900</v>
      </c>
      <c r="BN2" s="101">
        <v>32200</v>
      </c>
      <c r="BO2" s="101">
        <v>7300</v>
      </c>
      <c r="BP2" s="101">
        <v>2900</v>
      </c>
      <c r="BQ2" s="101">
        <v>890</v>
      </c>
      <c r="BR2" s="101">
        <v>240</v>
      </c>
      <c r="BS2" s="101">
        <v>120</v>
      </c>
      <c r="BT2" s="101">
        <v>300</v>
      </c>
      <c r="BU2" s="101">
        <v>210</v>
      </c>
      <c r="BV2" s="101">
        <v>230</v>
      </c>
      <c r="BW2" s="101">
        <v>180</v>
      </c>
      <c r="BX2" s="101">
        <v>110</v>
      </c>
      <c r="BY2" s="101">
        <v>130</v>
      </c>
      <c r="BZ2" s="101">
        <v>90</v>
      </c>
      <c r="CA2" s="101">
        <v>50</v>
      </c>
      <c r="CB2" s="101">
        <v>110</v>
      </c>
      <c r="CC2" s="101">
        <v>160</v>
      </c>
      <c r="CD2" s="101">
        <v>130</v>
      </c>
      <c r="CE2" s="101">
        <v>740</v>
      </c>
      <c r="CF2" s="101">
        <v>320</v>
      </c>
      <c r="CG2" s="101">
        <v>800</v>
      </c>
      <c r="CH2" s="101">
        <v>830</v>
      </c>
      <c r="CI2" s="101">
        <v>350</v>
      </c>
      <c r="CJ2" s="101">
        <v>450</v>
      </c>
      <c r="CK2" s="101">
        <v>80</v>
      </c>
      <c r="CL2" s="101">
        <v>140</v>
      </c>
      <c r="CM2" s="101">
        <v>690</v>
      </c>
      <c r="CN2" s="101">
        <v>400</v>
      </c>
      <c r="CO2" s="101">
        <v>180</v>
      </c>
      <c r="CP2" s="101">
        <v>420</v>
      </c>
      <c r="CQ2" s="101">
        <v>100</v>
      </c>
      <c r="CR2" s="101">
        <v>1100</v>
      </c>
      <c r="CS2" s="101">
        <v>100</v>
      </c>
      <c r="CT2" s="101">
        <v>80</v>
      </c>
      <c r="CU2" s="101">
        <v>540</v>
      </c>
      <c r="CV2" s="101">
        <v>110</v>
      </c>
      <c r="CW2" s="101">
        <v>150</v>
      </c>
      <c r="CX2" s="101">
        <v>170</v>
      </c>
      <c r="CY2" s="101">
        <v>950</v>
      </c>
      <c r="CZ2" s="101">
        <v>290</v>
      </c>
      <c r="DA2" s="101">
        <v>100</v>
      </c>
      <c r="DB2" s="101">
        <v>320</v>
      </c>
      <c r="DC2" s="101">
        <v>180</v>
      </c>
      <c r="DD2" s="101">
        <v>90</v>
      </c>
      <c r="DE2" s="101">
        <v>70</v>
      </c>
      <c r="DF2" s="101">
        <v>280</v>
      </c>
      <c r="DG2" s="101">
        <v>40</v>
      </c>
      <c r="DH2" s="101">
        <v>250</v>
      </c>
      <c r="DI2" s="101">
        <v>170</v>
      </c>
      <c r="DJ2" s="101">
        <v>470</v>
      </c>
      <c r="DK2" s="101">
        <v>410</v>
      </c>
      <c r="DL2" s="101">
        <v>60</v>
      </c>
      <c r="DM2" s="101">
        <v>340</v>
      </c>
      <c r="DN2" s="101">
        <v>330</v>
      </c>
      <c r="DO2" s="101">
        <v>60</v>
      </c>
      <c r="DP2" s="101">
        <v>390</v>
      </c>
      <c r="DQ2" s="101">
        <v>520</v>
      </c>
      <c r="DR2" s="101">
        <v>140</v>
      </c>
      <c r="DS2" s="101">
        <v>270</v>
      </c>
      <c r="DT2" s="101">
        <v>110</v>
      </c>
      <c r="DU2" s="101">
        <v>60</v>
      </c>
      <c r="DV2" s="101">
        <v>340</v>
      </c>
      <c r="DW2" s="101">
        <v>330</v>
      </c>
      <c r="DX2" s="101">
        <v>140</v>
      </c>
      <c r="DY2" s="101">
        <v>250</v>
      </c>
      <c r="DZ2" s="101">
        <v>900</v>
      </c>
      <c r="EA2" s="101">
        <v>1700</v>
      </c>
      <c r="EB2" s="101">
        <v>3000</v>
      </c>
      <c r="EC2" s="101">
        <v>1100</v>
      </c>
      <c r="ED2" s="101">
        <v>290</v>
      </c>
      <c r="EE2" s="101">
        <v>170</v>
      </c>
      <c r="EF2" s="101">
        <v>230</v>
      </c>
      <c r="EG2" s="101">
        <v>1400</v>
      </c>
      <c r="EH2" s="101">
        <v>100</v>
      </c>
      <c r="EI2" s="101">
        <v>90</v>
      </c>
      <c r="EJ2" s="101">
        <v>380</v>
      </c>
      <c r="EK2" s="101">
        <v>1700</v>
      </c>
      <c r="EL2" s="101">
        <v>470</v>
      </c>
      <c r="EM2" s="101">
        <v>190</v>
      </c>
      <c r="EN2" s="101">
        <v>840</v>
      </c>
      <c r="EO2" s="101">
        <v>40</v>
      </c>
      <c r="EP2" s="101">
        <v>150</v>
      </c>
      <c r="EQ2" s="101">
        <v>60</v>
      </c>
      <c r="ER2" s="101">
        <v>330</v>
      </c>
      <c r="ES2" s="101">
        <v>80</v>
      </c>
      <c r="ET2" s="101">
        <v>240</v>
      </c>
      <c r="EU2" s="101">
        <v>440</v>
      </c>
      <c r="EV2" s="101">
        <v>440</v>
      </c>
      <c r="EW2" s="101">
        <v>550</v>
      </c>
      <c r="EX2" s="101">
        <v>1400</v>
      </c>
      <c r="EY2" s="101">
        <v>250</v>
      </c>
      <c r="EZ2" s="101">
        <v>400</v>
      </c>
      <c r="FA2" s="101">
        <v>3200</v>
      </c>
      <c r="FB2" s="101">
        <v>280</v>
      </c>
      <c r="FC2" s="101">
        <v>900</v>
      </c>
      <c r="FD2" s="101">
        <v>600</v>
      </c>
      <c r="FE2" s="101">
        <v>930</v>
      </c>
      <c r="FF2" s="101">
        <v>1400</v>
      </c>
      <c r="FG2" s="101">
        <v>3900</v>
      </c>
      <c r="FH2" s="101">
        <v>6600</v>
      </c>
      <c r="FI2" s="101">
        <v>2100</v>
      </c>
      <c r="FJ2" s="101">
        <v>9300</v>
      </c>
      <c r="FK2" s="101">
        <v>2400</v>
      </c>
      <c r="FL2" s="101">
        <v>760</v>
      </c>
      <c r="FM2" s="101">
        <v>470</v>
      </c>
      <c r="FN2" s="101">
        <v>4100</v>
      </c>
      <c r="FO2" s="101">
        <v>2200</v>
      </c>
      <c r="FP2" s="101">
        <v>26300</v>
      </c>
      <c r="FQ2" s="101">
        <v>5700</v>
      </c>
      <c r="FR2" s="101">
        <v>1900</v>
      </c>
      <c r="FS2" s="101">
        <v>1500</v>
      </c>
      <c r="FT2" s="101">
        <v>2600</v>
      </c>
      <c r="FU2" s="101">
        <v>3500</v>
      </c>
      <c r="FV2" s="101">
        <v>11600</v>
      </c>
      <c r="FW2" s="101">
        <v>9800</v>
      </c>
      <c r="FX2" s="101">
        <v>240</v>
      </c>
      <c r="FY2" s="101">
        <v>2000</v>
      </c>
      <c r="FZ2" s="101">
        <v>430</v>
      </c>
      <c r="GA2" s="101">
        <v>110</v>
      </c>
      <c r="GB2" s="101">
        <v>1100</v>
      </c>
      <c r="GC2" s="101">
        <v>240</v>
      </c>
      <c r="GD2" s="101">
        <v>3300</v>
      </c>
      <c r="GE2" s="101">
        <v>1900</v>
      </c>
      <c r="GF2" s="101">
        <v>1400</v>
      </c>
      <c r="GG2" s="101">
        <v>4800</v>
      </c>
      <c r="GH2" s="101">
        <v>4300</v>
      </c>
      <c r="GI2" s="101">
        <v>3800</v>
      </c>
      <c r="GJ2" s="101">
        <v>2900</v>
      </c>
      <c r="GK2" s="101">
        <v>210</v>
      </c>
      <c r="GL2" s="101">
        <v>1600</v>
      </c>
      <c r="GM2" s="101">
        <v>780</v>
      </c>
      <c r="GN2" s="101">
        <v>620</v>
      </c>
      <c r="GO2" s="101">
        <v>2000</v>
      </c>
      <c r="GP2" s="101">
        <v>2000</v>
      </c>
      <c r="GQ2" s="101">
        <v>470</v>
      </c>
      <c r="GR2" s="101">
        <v>570</v>
      </c>
      <c r="GS2" s="101">
        <v>620</v>
      </c>
      <c r="GT2" s="101">
        <v>3200</v>
      </c>
      <c r="GU2" s="101">
        <v>650</v>
      </c>
      <c r="GV2" s="101">
        <v>2300</v>
      </c>
      <c r="GW2" s="101">
        <v>4600</v>
      </c>
      <c r="GX2" s="101">
        <v>2600</v>
      </c>
      <c r="GY2" s="101">
        <v>1300</v>
      </c>
      <c r="GZ2" s="101">
        <v>5700</v>
      </c>
      <c r="HA2" s="101">
        <v>3700</v>
      </c>
      <c r="HB2" s="101">
        <v>3500</v>
      </c>
      <c r="HC2" s="101">
        <v>3800</v>
      </c>
      <c r="HD2" s="101">
        <v>3200</v>
      </c>
      <c r="HE2" s="101">
        <v>930</v>
      </c>
      <c r="HF2" s="101">
        <v>1600</v>
      </c>
      <c r="HG2" s="101">
        <v>620</v>
      </c>
      <c r="HH2" s="101">
        <v>590</v>
      </c>
      <c r="HI2" s="101">
        <v>160</v>
      </c>
      <c r="HJ2" s="101">
        <v>6500</v>
      </c>
      <c r="HK2" s="101">
        <v>6300</v>
      </c>
      <c r="HL2" s="101">
        <v>5400</v>
      </c>
      <c r="HM2" s="101">
        <v>3800</v>
      </c>
      <c r="HN2" s="101">
        <v>8700</v>
      </c>
      <c r="HO2" s="101">
        <v>4000</v>
      </c>
      <c r="HP2" s="101">
        <v>230</v>
      </c>
      <c r="HQ2" s="101">
        <v>13900</v>
      </c>
      <c r="HR2" s="101">
        <v>13600</v>
      </c>
      <c r="HS2" s="101">
        <v>6900</v>
      </c>
      <c r="HT2" s="101">
        <v>1600</v>
      </c>
      <c r="HU2" s="101">
        <v>980</v>
      </c>
      <c r="HV2" s="101">
        <v>780</v>
      </c>
      <c r="HW2" s="101">
        <v>390</v>
      </c>
      <c r="HX2" s="101">
        <v>2500</v>
      </c>
      <c r="HY2" s="101">
        <v>3800</v>
      </c>
      <c r="HZ2" s="101">
        <v>870</v>
      </c>
      <c r="IA2" s="101">
        <v>180</v>
      </c>
      <c r="IB2" s="101">
        <v>1500</v>
      </c>
      <c r="IC2" s="101">
        <v>750</v>
      </c>
      <c r="ID2" s="101">
        <v>380</v>
      </c>
      <c r="IE2" s="101">
        <v>1200</v>
      </c>
      <c r="IF2" s="101">
        <v>2700</v>
      </c>
      <c r="IG2" s="101">
        <v>1600</v>
      </c>
      <c r="IH2" s="101">
        <v>1100</v>
      </c>
      <c r="II2" s="101">
        <v>1500</v>
      </c>
      <c r="IJ2" s="101">
        <v>990</v>
      </c>
      <c r="IK2" s="101">
        <v>1400</v>
      </c>
      <c r="IL2" s="101">
        <v>1400</v>
      </c>
      <c r="IM2" s="101">
        <v>1200</v>
      </c>
      <c r="IN2" s="101">
        <v>1400</v>
      </c>
      <c r="IO2" s="101">
        <v>1400</v>
      </c>
      <c r="IP2" s="101">
        <v>1500</v>
      </c>
      <c r="IQ2" s="101">
        <v>820</v>
      </c>
      <c r="IR2" s="101">
        <v>3200</v>
      </c>
      <c r="IS2" s="101">
        <v>2100</v>
      </c>
      <c r="IT2" s="101">
        <v>2600</v>
      </c>
      <c r="IU2" s="101">
        <v>2900</v>
      </c>
      <c r="IV2" s="101">
        <v>1400</v>
      </c>
      <c r="IW2" s="101">
        <v>1200</v>
      </c>
      <c r="IX2" s="101">
        <v>710</v>
      </c>
      <c r="IY2" s="101">
        <v>1100</v>
      </c>
      <c r="IZ2" s="101">
        <v>2900</v>
      </c>
      <c r="JA2" s="101">
        <v>2700</v>
      </c>
      <c r="JB2" s="101">
        <v>2600</v>
      </c>
      <c r="JC2" s="101">
        <v>2600</v>
      </c>
      <c r="JD2" s="101">
        <v>64900</v>
      </c>
      <c r="JE2" s="101">
        <v>126200</v>
      </c>
      <c r="JF2" s="101">
        <v>60000</v>
      </c>
      <c r="JG2" s="101">
        <v>64300</v>
      </c>
      <c r="JH2" s="101">
        <v>12300</v>
      </c>
      <c r="JI2" s="101">
        <v>66700</v>
      </c>
      <c r="JJ2" s="101">
        <v>25800</v>
      </c>
      <c r="JK2" s="101">
        <v>125900</v>
      </c>
      <c r="JL2" s="101">
        <v>11500</v>
      </c>
      <c r="JM2" s="101">
        <v>12900</v>
      </c>
      <c r="JN2" s="101">
        <v>17200</v>
      </c>
      <c r="JO2" s="101">
        <v>114300</v>
      </c>
      <c r="JP2" s="101">
        <v>88900</v>
      </c>
      <c r="JQ2" s="101">
        <v>21100</v>
      </c>
      <c r="JR2" s="101">
        <v>83000</v>
      </c>
      <c r="JS2" s="101">
        <v>82600</v>
      </c>
      <c r="JT2" s="101">
        <v>24900</v>
      </c>
      <c r="JU2" s="101">
        <v>6800</v>
      </c>
      <c r="JV2" s="101">
        <v>35900</v>
      </c>
      <c r="JW2" s="101">
        <v>34400</v>
      </c>
      <c r="JX2" s="101">
        <v>19400</v>
      </c>
      <c r="JY2" s="101">
        <v>16900</v>
      </c>
      <c r="JZ2" s="101">
        <v>10400</v>
      </c>
      <c r="KA2" s="101">
        <v>6100</v>
      </c>
      <c r="KB2" s="101">
        <v>6700</v>
      </c>
      <c r="KC2" s="101">
        <v>6300</v>
      </c>
      <c r="KD2" s="101">
        <v>4100</v>
      </c>
      <c r="KE2" s="101">
        <v>122900</v>
      </c>
      <c r="KF2" s="101">
        <v>132000</v>
      </c>
      <c r="KG2" s="101">
        <v>22600</v>
      </c>
      <c r="KH2" s="101">
        <v>16200</v>
      </c>
      <c r="KI2" s="101">
        <v>9600</v>
      </c>
      <c r="KJ2" s="101">
        <v>10500</v>
      </c>
      <c r="KK2" s="101">
        <v>13600</v>
      </c>
      <c r="KL2" s="101">
        <v>63600</v>
      </c>
      <c r="KM2" s="101">
        <v>5600</v>
      </c>
      <c r="KN2" s="101">
        <v>91800</v>
      </c>
      <c r="KO2" s="101">
        <v>61100</v>
      </c>
      <c r="KP2" s="101">
        <v>18600</v>
      </c>
      <c r="KQ2" s="101">
        <v>28600</v>
      </c>
      <c r="KR2" s="101">
        <v>18300</v>
      </c>
      <c r="KS2" s="101">
        <v>24500</v>
      </c>
      <c r="KT2" s="101">
        <v>12000</v>
      </c>
      <c r="KU2" s="101">
        <v>25600</v>
      </c>
      <c r="KV2" s="101">
        <v>680</v>
      </c>
      <c r="KW2" s="101">
        <v>410</v>
      </c>
      <c r="KX2" s="101">
        <v>3300</v>
      </c>
      <c r="KY2" s="101">
        <v>16900</v>
      </c>
      <c r="KZ2" s="101">
        <v>18100</v>
      </c>
      <c r="LA2" s="101">
        <v>15400</v>
      </c>
      <c r="LB2" s="101">
        <v>12000</v>
      </c>
      <c r="LC2" s="101">
        <v>38200</v>
      </c>
      <c r="LD2" s="101">
        <v>22300</v>
      </c>
      <c r="LE2" s="101">
        <v>14100</v>
      </c>
      <c r="LF2" s="101">
        <v>110200</v>
      </c>
      <c r="LG2" s="101">
        <v>14000</v>
      </c>
      <c r="LH2" s="101">
        <v>13100</v>
      </c>
      <c r="LI2" s="101">
        <v>21100</v>
      </c>
      <c r="LJ2" s="101">
        <v>13500</v>
      </c>
      <c r="LK2" s="101">
        <v>118400</v>
      </c>
      <c r="LL2" s="101">
        <v>21100</v>
      </c>
      <c r="LM2" s="101">
        <v>16900</v>
      </c>
      <c r="LN2" s="101">
        <v>14600</v>
      </c>
      <c r="LO2" s="101">
        <v>8700</v>
      </c>
      <c r="LP2" s="101">
        <v>3700</v>
      </c>
      <c r="LQ2" s="101">
        <v>3400</v>
      </c>
      <c r="LR2" s="101">
        <v>5900</v>
      </c>
      <c r="LS2" s="101">
        <v>7100</v>
      </c>
      <c r="LT2" s="101">
        <v>2100</v>
      </c>
      <c r="LU2" s="101">
        <v>3800</v>
      </c>
      <c r="LV2" s="101">
        <v>3500</v>
      </c>
      <c r="LW2" s="101">
        <v>3900</v>
      </c>
      <c r="LX2" s="101">
        <v>3800</v>
      </c>
      <c r="LY2" s="101">
        <v>2200</v>
      </c>
      <c r="LZ2" s="101">
        <v>3200</v>
      </c>
      <c r="MA2" s="101">
        <v>33700</v>
      </c>
      <c r="MB2" s="101">
        <v>34700</v>
      </c>
      <c r="MC2" s="101">
        <v>38600</v>
      </c>
      <c r="MD2" s="101">
        <v>1100</v>
      </c>
      <c r="ME2" s="101">
        <v>1600</v>
      </c>
      <c r="MF2" s="101">
        <v>1900</v>
      </c>
      <c r="MG2" s="101">
        <v>34800</v>
      </c>
      <c r="MH2" s="101">
        <v>4800</v>
      </c>
      <c r="MI2" s="101">
        <v>13800</v>
      </c>
      <c r="MJ2" s="101">
        <v>3300</v>
      </c>
      <c r="MK2" s="101">
        <v>7400</v>
      </c>
      <c r="ML2" s="101">
        <v>4900</v>
      </c>
      <c r="MM2" s="101">
        <v>34900</v>
      </c>
      <c r="MN2" s="101">
        <v>3100</v>
      </c>
      <c r="MO2" s="101">
        <v>3200</v>
      </c>
      <c r="MP2" s="101">
        <v>370</v>
      </c>
      <c r="MQ2" s="101">
        <v>2900</v>
      </c>
      <c r="MR2" s="101">
        <v>3400</v>
      </c>
      <c r="MS2" s="101">
        <v>3200</v>
      </c>
      <c r="MT2" s="101">
        <v>3100</v>
      </c>
      <c r="MU2" s="101">
        <v>5500</v>
      </c>
      <c r="MV2" s="101">
        <v>3500</v>
      </c>
      <c r="MW2" s="101">
        <v>3100</v>
      </c>
      <c r="MX2" s="101">
        <v>2700</v>
      </c>
      <c r="MY2" s="101">
        <v>190</v>
      </c>
      <c r="MZ2" s="101">
        <v>2400</v>
      </c>
      <c r="NA2" s="101">
        <v>450</v>
      </c>
      <c r="NB2" s="101">
        <v>720</v>
      </c>
      <c r="NC2" s="101">
        <v>3500</v>
      </c>
      <c r="ND2" s="101">
        <v>1400</v>
      </c>
      <c r="NE2" s="101">
        <v>2400</v>
      </c>
      <c r="NF2" s="101">
        <v>1700</v>
      </c>
      <c r="NG2" s="101">
        <v>2100</v>
      </c>
      <c r="NH2" s="101">
        <v>32900</v>
      </c>
      <c r="NI2" s="101">
        <v>3100</v>
      </c>
      <c r="NJ2" s="101">
        <v>31500</v>
      </c>
      <c r="NK2" s="101">
        <v>3800</v>
      </c>
      <c r="NL2" s="101">
        <v>5400</v>
      </c>
      <c r="NM2" s="101">
        <v>2200</v>
      </c>
      <c r="NN2" s="101">
        <v>2800</v>
      </c>
      <c r="NO2" s="101">
        <v>1800</v>
      </c>
      <c r="NP2" s="101">
        <v>2700</v>
      </c>
      <c r="NQ2" s="101">
        <v>3000</v>
      </c>
      <c r="NR2" s="101">
        <v>2800</v>
      </c>
      <c r="NS2" s="101">
        <v>3200</v>
      </c>
      <c r="NT2" s="101">
        <v>33400</v>
      </c>
      <c r="NU2" s="101">
        <v>4400</v>
      </c>
      <c r="NV2" s="101">
        <v>31800</v>
      </c>
      <c r="NW2" s="101">
        <v>9600</v>
      </c>
      <c r="NX2" s="101">
        <v>650</v>
      </c>
      <c r="NY2" s="101">
        <v>410</v>
      </c>
      <c r="NZ2" s="101">
        <v>140</v>
      </c>
      <c r="OA2" s="101">
        <v>520</v>
      </c>
      <c r="OB2" s="101">
        <v>400</v>
      </c>
      <c r="OC2" s="101">
        <v>150</v>
      </c>
      <c r="OD2" s="101">
        <v>190</v>
      </c>
      <c r="OE2" s="101">
        <v>170</v>
      </c>
      <c r="OF2" s="101">
        <v>70</v>
      </c>
      <c r="OG2" s="101">
        <v>80</v>
      </c>
      <c r="OH2" s="101">
        <v>220</v>
      </c>
      <c r="OI2" s="101">
        <v>490</v>
      </c>
      <c r="OJ2" s="101">
        <v>130</v>
      </c>
      <c r="OK2" s="101">
        <v>200</v>
      </c>
      <c r="OL2" s="101">
        <v>350</v>
      </c>
      <c r="OM2" s="101">
        <v>120</v>
      </c>
      <c r="ON2" s="101">
        <v>330</v>
      </c>
      <c r="OO2" s="101">
        <v>180</v>
      </c>
      <c r="OP2" s="101">
        <v>380</v>
      </c>
      <c r="OQ2" s="101">
        <v>140</v>
      </c>
      <c r="OR2" s="101">
        <v>210</v>
      </c>
      <c r="OS2" s="101">
        <v>910</v>
      </c>
      <c r="OT2" s="101">
        <v>610</v>
      </c>
      <c r="OU2" s="101">
        <v>840</v>
      </c>
      <c r="OV2" s="101">
        <v>420</v>
      </c>
      <c r="OW2" s="101">
        <v>120</v>
      </c>
      <c r="OX2" s="101">
        <v>380</v>
      </c>
      <c r="OY2" s="101">
        <v>540</v>
      </c>
      <c r="OZ2" s="101">
        <v>590</v>
      </c>
      <c r="PA2" s="101">
        <v>230</v>
      </c>
      <c r="PB2" s="101">
        <v>170</v>
      </c>
      <c r="PC2" s="101">
        <v>260</v>
      </c>
      <c r="PD2" s="101">
        <v>240</v>
      </c>
      <c r="PE2" s="101">
        <v>280</v>
      </c>
      <c r="PF2" s="101">
        <v>60</v>
      </c>
      <c r="PG2" s="101">
        <v>170</v>
      </c>
      <c r="PH2" s="101">
        <v>160</v>
      </c>
      <c r="PI2" s="101">
        <v>170</v>
      </c>
      <c r="PJ2" s="101">
        <v>290</v>
      </c>
      <c r="PK2" s="101">
        <v>80</v>
      </c>
      <c r="PL2" s="101">
        <v>190</v>
      </c>
      <c r="PM2" s="101">
        <v>180</v>
      </c>
      <c r="PN2" s="101">
        <v>1200</v>
      </c>
      <c r="PO2" s="101">
        <v>750</v>
      </c>
      <c r="PP2" s="101">
        <v>300</v>
      </c>
      <c r="PQ2" s="101">
        <v>210</v>
      </c>
      <c r="PR2" s="101">
        <v>140</v>
      </c>
      <c r="PS2" s="101">
        <v>130</v>
      </c>
      <c r="PT2" s="101">
        <v>840</v>
      </c>
      <c r="PU2" s="101">
        <v>750</v>
      </c>
      <c r="PV2" s="101">
        <v>360</v>
      </c>
      <c r="PW2" s="101">
        <v>470</v>
      </c>
      <c r="PX2" s="101">
        <v>580</v>
      </c>
      <c r="PY2" s="101">
        <v>580</v>
      </c>
      <c r="PZ2" s="101">
        <v>70</v>
      </c>
      <c r="QA2" s="101">
        <v>200</v>
      </c>
      <c r="QB2" s="101">
        <v>180</v>
      </c>
      <c r="QC2" s="101">
        <v>190</v>
      </c>
      <c r="QD2" s="101">
        <v>350</v>
      </c>
      <c r="QE2" s="101">
        <v>350</v>
      </c>
      <c r="QF2" s="101">
        <v>250</v>
      </c>
      <c r="QG2" s="101">
        <v>300</v>
      </c>
      <c r="QH2" s="101">
        <v>520</v>
      </c>
      <c r="QI2" s="101">
        <v>780</v>
      </c>
      <c r="QJ2" s="101">
        <v>160</v>
      </c>
      <c r="QK2" s="101">
        <v>260</v>
      </c>
      <c r="QL2" s="101">
        <v>130</v>
      </c>
      <c r="QM2" s="101">
        <v>250</v>
      </c>
      <c r="QN2" s="101">
        <v>190</v>
      </c>
      <c r="QO2" s="101">
        <v>90</v>
      </c>
      <c r="QP2" s="101">
        <v>840</v>
      </c>
      <c r="QQ2" s="101">
        <v>1300</v>
      </c>
      <c r="QR2" s="101">
        <v>50</v>
      </c>
      <c r="QS2" s="101">
        <v>560</v>
      </c>
      <c r="QT2" s="101">
        <v>140</v>
      </c>
      <c r="QU2" s="101">
        <v>80</v>
      </c>
      <c r="QV2" s="101">
        <v>110</v>
      </c>
      <c r="QW2" s="101">
        <v>80</v>
      </c>
      <c r="QX2" s="101">
        <v>200</v>
      </c>
      <c r="QY2" s="101">
        <v>1300</v>
      </c>
      <c r="QZ2" s="101">
        <v>370</v>
      </c>
      <c r="RA2" s="101">
        <v>9600</v>
      </c>
      <c r="RB2" s="101">
        <v>9000</v>
      </c>
      <c r="RC2" s="101">
        <v>7500</v>
      </c>
      <c r="RD2" s="101">
        <v>4000</v>
      </c>
      <c r="RE2" s="101">
        <v>5000</v>
      </c>
      <c r="RF2" s="101">
        <v>5000</v>
      </c>
      <c r="RG2" s="101">
        <v>4400</v>
      </c>
      <c r="RH2" s="101">
        <v>3500</v>
      </c>
      <c r="RI2" s="101">
        <v>2000</v>
      </c>
      <c r="RJ2" s="101">
        <v>250</v>
      </c>
      <c r="RK2" s="101">
        <v>180</v>
      </c>
      <c r="RL2" s="101">
        <v>2200</v>
      </c>
      <c r="RM2" s="101">
        <v>2100</v>
      </c>
      <c r="RN2" s="101">
        <v>1900</v>
      </c>
      <c r="RO2" s="101">
        <v>2300</v>
      </c>
      <c r="RP2" s="101">
        <v>2700</v>
      </c>
      <c r="RQ2" s="101">
        <v>500</v>
      </c>
      <c r="RR2" s="101">
        <v>440</v>
      </c>
      <c r="RS2" s="101">
        <v>710</v>
      </c>
      <c r="RT2" s="101">
        <v>3000</v>
      </c>
      <c r="RU2" s="101">
        <v>1800</v>
      </c>
      <c r="RV2" s="101">
        <v>170</v>
      </c>
      <c r="RW2" s="101">
        <v>340</v>
      </c>
      <c r="RX2" s="101">
        <v>340</v>
      </c>
      <c r="RY2" s="101">
        <v>70</v>
      </c>
      <c r="RZ2" s="101">
        <v>460</v>
      </c>
      <c r="SA2" s="101">
        <v>490</v>
      </c>
      <c r="SB2" s="101">
        <v>730</v>
      </c>
      <c r="SC2" s="101">
        <v>540</v>
      </c>
      <c r="SD2" s="101">
        <v>620</v>
      </c>
      <c r="SE2" s="101">
        <v>690</v>
      </c>
      <c r="SF2" s="101">
        <v>660</v>
      </c>
      <c r="SG2" s="101">
        <v>1500</v>
      </c>
      <c r="SH2" s="101">
        <v>780</v>
      </c>
      <c r="SI2" s="101">
        <v>130</v>
      </c>
      <c r="SJ2" s="101">
        <v>260</v>
      </c>
      <c r="SK2" s="101">
        <v>2900</v>
      </c>
      <c r="SL2" s="101">
        <v>930</v>
      </c>
      <c r="SM2" s="101">
        <v>2400</v>
      </c>
      <c r="SN2" s="101">
        <v>2700</v>
      </c>
      <c r="SO2" s="101">
        <v>33200</v>
      </c>
      <c r="SP2" s="101">
        <v>980</v>
      </c>
      <c r="SQ2" s="101">
        <v>400</v>
      </c>
      <c r="SR2" s="101">
        <v>270</v>
      </c>
      <c r="SS2" s="101">
        <v>540</v>
      </c>
      <c r="ST2" s="101">
        <v>550</v>
      </c>
      <c r="SU2" s="101">
        <v>670</v>
      </c>
      <c r="SV2" s="101">
        <v>830</v>
      </c>
      <c r="SW2" s="101">
        <v>640</v>
      </c>
      <c r="SX2" s="101">
        <v>1600</v>
      </c>
      <c r="SY2" s="101">
        <v>3300</v>
      </c>
      <c r="SZ2" s="101">
        <v>380</v>
      </c>
      <c r="TA2" s="101">
        <v>3000</v>
      </c>
      <c r="TB2" s="101">
        <v>4100</v>
      </c>
      <c r="TC2" s="101">
        <v>10800</v>
      </c>
      <c r="TD2" s="101">
        <v>2900</v>
      </c>
      <c r="TE2" s="101">
        <v>36500</v>
      </c>
      <c r="TF2" s="101">
        <v>4100</v>
      </c>
      <c r="TG2" s="101">
        <v>2400</v>
      </c>
      <c r="TH2" s="101">
        <v>440</v>
      </c>
      <c r="TI2" s="101">
        <v>2400</v>
      </c>
      <c r="TJ2" s="101">
        <v>1800</v>
      </c>
      <c r="TK2" s="101">
        <v>30300</v>
      </c>
      <c r="TL2" s="101">
        <v>3000</v>
      </c>
      <c r="TM2" s="101">
        <v>2100</v>
      </c>
      <c r="TN2" s="101">
        <v>32537</v>
      </c>
      <c r="TO2" s="101">
        <v>1800</v>
      </c>
      <c r="TP2" s="101">
        <v>51000</v>
      </c>
      <c r="TQ2" s="101">
        <v>4200</v>
      </c>
      <c r="TR2" s="101">
        <v>2300</v>
      </c>
      <c r="TS2" s="101">
        <v>450</v>
      </c>
      <c r="TT2" s="101">
        <v>2200</v>
      </c>
      <c r="TU2" s="101">
        <v>11300</v>
      </c>
      <c r="TV2" s="101">
        <v>880</v>
      </c>
      <c r="TW2" s="101">
        <v>38900</v>
      </c>
      <c r="TX2" s="101">
        <v>2000</v>
      </c>
      <c r="TY2" s="101">
        <v>1500</v>
      </c>
      <c r="TZ2" s="101">
        <v>330</v>
      </c>
      <c r="UA2" s="101">
        <v>130</v>
      </c>
      <c r="UB2" s="101">
        <v>380</v>
      </c>
      <c r="UC2" s="101">
        <v>140</v>
      </c>
      <c r="UD2" s="101">
        <v>230</v>
      </c>
      <c r="UE2" s="101">
        <v>60</v>
      </c>
      <c r="UF2" s="101">
        <v>180</v>
      </c>
      <c r="UG2" s="101">
        <v>30</v>
      </c>
      <c r="UH2" s="101">
        <v>20</v>
      </c>
      <c r="UI2" s="101">
        <v>80</v>
      </c>
      <c r="UJ2" s="101">
        <v>280</v>
      </c>
      <c r="UK2" s="101">
        <v>320</v>
      </c>
      <c r="UL2" s="101">
        <v>100</v>
      </c>
      <c r="UM2" s="101">
        <v>8100</v>
      </c>
      <c r="UN2" s="101">
        <v>100</v>
      </c>
      <c r="UO2" s="101">
        <v>40</v>
      </c>
      <c r="UP2" s="101">
        <v>180</v>
      </c>
      <c r="UQ2" s="101">
        <v>60</v>
      </c>
      <c r="UR2" s="101">
        <v>70</v>
      </c>
      <c r="US2" s="101">
        <v>340</v>
      </c>
      <c r="UT2" s="101">
        <v>160</v>
      </c>
      <c r="UU2" s="101">
        <v>140</v>
      </c>
      <c r="UV2" s="101">
        <v>150</v>
      </c>
      <c r="UW2" s="101">
        <v>970</v>
      </c>
      <c r="UX2" s="101">
        <v>200</v>
      </c>
      <c r="UY2" s="101">
        <v>630</v>
      </c>
      <c r="UZ2" s="101">
        <v>490</v>
      </c>
      <c r="VA2" s="101">
        <v>700</v>
      </c>
      <c r="VB2" s="101">
        <v>310</v>
      </c>
      <c r="VC2" s="101">
        <v>220</v>
      </c>
      <c r="VD2" s="101">
        <v>320</v>
      </c>
      <c r="VE2" s="101">
        <v>270</v>
      </c>
      <c r="VF2" s="101">
        <v>500</v>
      </c>
      <c r="VG2" s="101">
        <v>1600</v>
      </c>
      <c r="VH2" s="101">
        <v>10100</v>
      </c>
      <c r="VI2" s="101">
        <v>810</v>
      </c>
      <c r="VJ2" s="101">
        <v>60</v>
      </c>
      <c r="VK2" s="101">
        <v>50</v>
      </c>
      <c r="VL2" s="101">
        <v>470</v>
      </c>
      <c r="VM2" s="101">
        <v>140</v>
      </c>
      <c r="VN2" s="101">
        <v>350</v>
      </c>
      <c r="VO2" s="101">
        <v>60</v>
      </c>
      <c r="VP2" s="101">
        <v>6800</v>
      </c>
      <c r="VQ2" s="101">
        <v>990</v>
      </c>
      <c r="VR2" s="101">
        <v>330</v>
      </c>
      <c r="VS2" s="101">
        <v>470</v>
      </c>
      <c r="VT2" s="101">
        <v>780</v>
      </c>
      <c r="VU2" s="101">
        <v>2500</v>
      </c>
      <c r="VV2" s="101">
        <v>1600</v>
      </c>
      <c r="VW2" s="101">
        <v>2600</v>
      </c>
      <c r="VX2" s="101">
        <v>3100</v>
      </c>
      <c r="VY2" s="101">
        <v>340</v>
      </c>
      <c r="VZ2" s="101">
        <v>570</v>
      </c>
      <c r="WA2" s="101">
        <v>600</v>
      </c>
      <c r="WB2" s="101">
        <v>340</v>
      </c>
      <c r="WC2" s="101">
        <v>450</v>
      </c>
      <c r="WD2" s="101">
        <v>530</v>
      </c>
      <c r="WE2" s="101">
        <v>680</v>
      </c>
      <c r="WF2" s="101">
        <v>6900</v>
      </c>
      <c r="WG2" s="101">
        <v>730</v>
      </c>
      <c r="WH2" s="101">
        <v>1700</v>
      </c>
      <c r="WI2" s="101">
        <v>1700</v>
      </c>
      <c r="WJ2" s="101">
        <v>3200</v>
      </c>
      <c r="WK2" s="101">
        <v>3500</v>
      </c>
      <c r="WL2" s="101">
        <v>13200</v>
      </c>
      <c r="WM2" s="101">
        <v>9200</v>
      </c>
      <c r="WN2" s="101">
        <v>17500</v>
      </c>
      <c r="WO2" s="101">
        <v>18200</v>
      </c>
      <c r="WP2" s="101">
        <v>64200</v>
      </c>
      <c r="WQ2" s="101">
        <v>45000</v>
      </c>
      <c r="WR2" s="101">
        <v>19700</v>
      </c>
      <c r="WS2" s="101">
        <v>4100</v>
      </c>
      <c r="WT2" s="101">
        <v>7900</v>
      </c>
      <c r="WU2" s="101">
        <v>15200</v>
      </c>
      <c r="WV2" s="101">
        <v>7600</v>
      </c>
      <c r="WW2" s="101">
        <v>15100</v>
      </c>
      <c r="WX2" s="101">
        <v>18600</v>
      </c>
      <c r="WY2" s="101">
        <v>15700</v>
      </c>
      <c r="WZ2" s="101">
        <v>21800</v>
      </c>
      <c r="XA2" s="101">
        <v>55500</v>
      </c>
      <c r="XB2" s="101">
        <v>8000</v>
      </c>
      <c r="XC2" s="101">
        <v>77400</v>
      </c>
      <c r="XD2" s="101">
        <v>5600</v>
      </c>
      <c r="XE2" s="101">
        <v>13000</v>
      </c>
      <c r="XF2" s="101">
        <v>13700</v>
      </c>
      <c r="XG2" s="101">
        <v>4300</v>
      </c>
      <c r="XH2" s="101">
        <v>8300</v>
      </c>
      <c r="XI2" s="101">
        <v>1700</v>
      </c>
      <c r="XJ2" s="101">
        <v>6200</v>
      </c>
      <c r="XK2" s="101">
        <v>2100</v>
      </c>
      <c r="XL2" s="101">
        <v>6800</v>
      </c>
      <c r="XM2" s="101">
        <v>5400</v>
      </c>
      <c r="XN2" s="101">
        <v>56100</v>
      </c>
      <c r="XO2" s="101">
        <v>5300</v>
      </c>
      <c r="XP2" s="101">
        <v>1300</v>
      </c>
      <c r="XQ2" s="101">
        <v>55500</v>
      </c>
      <c r="XR2" s="101">
        <v>7400</v>
      </c>
      <c r="XS2" s="101">
        <v>3400</v>
      </c>
      <c r="XT2" s="101">
        <v>4500</v>
      </c>
      <c r="XU2" s="101">
        <v>2500</v>
      </c>
      <c r="XV2" s="101">
        <v>1200</v>
      </c>
      <c r="XW2" s="101">
        <v>3100</v>
      </c>
      <c r="XX2" s="101">
        <v>570</v>
      </c>
      <c r="XY2" s="101">
        <v>2100</v>
      </c>
      <c r="XZ2" s="101">
        <v>2300</v>
      </c>
      <c r="YA2" s="101">
        <v>3700</v>
      </c>
      <c r="YB2" s="101">
        <v>59100</v>
      </c>
      <c r="YC2" s="101">
        <v>2000</v>
      </c>
      <c r="YD2" s="101">
        <v>42500</v>
      </c>
      <c r="YE2" s="101">
        <v>3000</v>
      </c>
      <c r="YF2" s="101">
        <v>15800</v>
      </c>
      <c r="YG2" s="101">
        <v>11600</v>
      </c>
      <c r="YH2" s="101">
        <v>7100</v>
      </c>
      <c r="YI2" s="101">
        <v>15200</v>
      </c>
      <c r="YJ2" s="101">
        <v>31700</v>
      </c>
      <c r="YK2" s="101">
        <v>6400</v>
      </c>
      <c r="YL2" s="101">
        <v>4900</v>
      </c>
      <c r="YM2" s="101">
        <v>13000</v>
      </c>
      <c r="YN2" s="101">
        <v>3600</v>
      </c>
      <c r="YO2" s="101">
        <v>1300</v>
      </c>
      <c r="YP2" s="101">
        <v>1300</v>
      </c>
      <c r="YQ2" s="101">
        <v>190</v>
      </c>
      <c r="YR2" s="101">
        <v>390</v>
      </c>
      <c r="YS2" s="101">
        <v>140</v>
      </c>
      <c r="YT2" s="101">
        <v>180</v>
      </c>
      <c r="YU2" s="101">
        <v>380</v>
      </c>
      <c r="YV2" s="101">
        <v>300</v>
      </c>
      <c r="YW2" s="101">
        <v>540</v>
      </c>
      <c r="YX2" s="101">
        <v>270</v>
      </c>
      <c r="YY2" s="101">
        <v>590</v>
      </c>
      <c r="YZ2" s="101">
        <v>3800</v>
      </c>
      <c r="ZA2" s="101">
        <v>3700</v>
      </c>
      <c r="ZB2" s="101">
        <v>1300</v>
      </c>
      <c r="ZC2" s="101">
        <v>42500</v>
      </c>
      <c r="ZD2" s="101">
        <v>2300</v>
      </c>
      <c r="ZE2" s="101">
        <v>4000</v>
      </c>
      <c r="ZF2" s="101">
        <v>1900</v>
      </c>
      <c r="ZG2" s="101">
        <v>2600</v>
      </c>
      <c r="ZH2" s="101">
        <v>39500</v>
      </c>
      <c r="ZI2" s="101">
        <v>2000</v>
      </c>
      <c r="ZJ2" s="101">
        <v>1700</v>
      </c>
      <c r="ZK2" s="101">
        <v>200</v>
      </c>
      <c r="ZL2" s="101">
        <v>1700</v>
      </c>
      <c r="ZM2" s="101">
        <v>1700</v>
      </c>
      <c r="ZN2" s="101">
        <v>2500</v>
      </c>
      <c r="ZO2" s="101">
        <v>2200</v>
      </c>
      <c r="ZP2" s="101">
        <v>2300</v>
      </c>
      <c r="ZQ2" s="101">
        <v>1500</v>
      </c>
      <c r="ZR2" s="101">
        <v>440</v>
      </c>
      <c r="ZS2" s="101">
        <v>3900</v>
      </c>
      <c r="ZT2" s="101">
        <v>2500</v>
      </c>
      <c r="ZU2" s="101">
        <v>15400</v>
      </c>
      <c r="ZV2" s="101">
        <v>3900</v>
      </c>
      <c r="ZW2" s="101">
        <v>2700</v>
      </c>
      <c r="ZX2" s="101">
        <v>3200</v>
      </c>
      <c r="ZY2" s="101">
        <v>7700</v>
      </c>
      <c r="ZZ2" s="101">
        <v>7000</v>
      </c>
      <c r="AAA2" s="101">
        <v>32800</v>
      </c>
      <c r="AAB2" s="101">
        <v>5700</v>
      </c>
      <c r="AAC2" s="101">
        <v>11700</v>
      </c>
      <c r="AAD2" s="101">
        <v>2300</v>
      </c>
      <c r="AAE2" s="101">
        <v>11500</v>
      </c>
      <c r="AAF2" s="101">
        <v>11300</v>
      </c>
      <c r="AAG2" s="101">
        <v>13000</v>
      </c>
      <c r="AAH2" s="101">
        <v>2800</v>
      </c>
      <c r="AAI2" s="101">
        <v>14700</v>
      </c>
      <c r="AAJ2" s="101">
        <v>3800</v>
      </c>
      <c r="AAK2" s="101">
        <v>4400</v>
      </c>
      <c r="AAL2" s="101">
        <v>6800</v>
      </c>
      <c r="AAM2" s="101">
        <v>3200</v>
      </c>
      <c r="AAN2" s="101">
        <v>3400</v>
      </c>
      <c r="AAO2" s="101">
        <v>1500</v>
      </c>
      <c r="AAP2" s="101">
        <v>130</v>
      </c>
      <c r="AAQ2" s="101">
        <v>810</v>
      </c>
      <c r="AAR2" s="101">
        <v>31600</v>
      </c>
      <c r="AAS2" s="101">
        <v>39200</v>
      </c>
      <c r="AAT2" s="101">
        <v>630</v>
      </c>
      <c r="AAU2" s="101">
        <v>200</v>
      </c>
      <c r="AAV2" s="101">
        <v>2300</v>
      </c>
      <c r="AAW2" s="101">
        <v>3500</v>
      </c>
      <c r="AAX2" s="101">
        <v>70</v>
      </c>
      <c r="AAY2" s="101">
        <v>770</v>
      </c>
      <c r="AAZ2" s="101">
        <v>2800</v>
      </c>
      <c r="ABA2" s="101">
        <v>4700</v>
      </c>
      <c r="ABB2" s="101">
        <v>4500</v>
      </c>
      <c r="ABC2" s="101">
        <v>4600</v>
      </c>
      <c r="ABD2" s="101">
        <v>4200</v>
      </c>
      <c r="ABE2" s="101">
        <v>310</v>
      </c>
      <c r="ABF2" s="101">
        <v>480</v>
      </c>
      <c r="ABG2" s="101">
        <v>160</v>
      </c>
      <c r="ABH2" s="101">
        <v>270</v>
      </c>
      <c r="ABI2" s="101">
        <v>10900</v>
      </c>
      <c r="ABJ2" s="101">
        <v>63600</v>
      </c>
      <c r="ABK2" s="101">
        <v>13100</v>
      </c>
      <c r="ABL2" s="101">
        <v>28500</v>
      </c>
      <c r="ABM2" s="101">
        <v>19500</v>
      </c>
      <c r="ABN2" s="101">
        <v>68400</v>
      </c>
      <c r="ABO2" s="101">
        <v>73700</v>
      </c>
      <c r="ABP2" s="101">
        <v>15900</v>
      </c>
      <c r="ABQ2" s="101">
        <v>7400</v>
      </c>
      <c r="ABR2" s="101">
        <v>5900</v>
      </c>
      <c r="ABS2" s="101">
        <v>4800</v>
      </c>
      <c r="ABT2" s="101">
        <v>3600</v>
      </c>
      <c r="ABU2" s="101">
        <v>79700</v>
      </c>
      <c r="ABV2" s="101">
        <v>36900</v>
      </c>
      <c r="ABW2" s="101">
        <v>53900</v>
      </c>
      <c r="ABX2" s="101">
        <v>83800</v>
      </c>
      <c r="ABY2" s="101">
        <v>97700</v>
      </c>
      <c r="ABZ2" s="101">
        <v>77400</v>
      </c>
      <c r="ACA2" s="101">
        <v>54400</v>
      </c>
      <c r="ACB2" s="101">
        <v>113300</v>
      </c>
      <c r="ACC2" s="101">
        <v>114700</v>
      </c>
      <c r="ACD2" s="101">
        <v>158000</v>
      </c>
      <c r="ACE2" s="101">
        <v>60500</v>
      </c>
      <c r="ACF2" s="101">
        <v>73600</v>
      </c>
      <c r="ACG2" s="101">
        <v>97500</v>
      </c>
      <c r="ACH2" s="101">
        <v>62700</v>
      </c>
      <c r="ACI2" s="101">
        <v>64300</v>
      </c>
      <c r="ACJ2" s="101">
        <v>107300</v>
      </c>
      <c r="ACK2" s="101">
        <v>57100</v>
      </c>
      <c r="ACL2" s="101">
        <v>83100</v>
      </c>
      <c r="ACM2" s="101">
        <v>73600</v>
      </c>
      <c r="ACN2" s="101">
        <v>72700</v>
      </c>
      <c r="ACO2" s="101">
        <v>76400</v>
      </c>
      <c r="ACP2" s="101">
        <v>117900</v>
      </c>
      <c r="ACQ2" s="101">
        <v>152700</v>
      </c>
      <c r="ACR2" s="101">
        <v>120200</v>
      </c>
      <c r="ACS2" s="101">
        <v>129400</v>
      </c>
      <c r="ACT2" s="101">
        <v>120900</v>
      </c>
      <c r="ACU2" s="101">
        <v>102700</v>
      </c>
      <c r="ACV2" s="101">
        <v>81800</v>
      </c>
      <c r="ACW2" s="101">
        <v>87200</v>
      </c>
      <c r="ACX2" s="101">
        <v>124800</v>
      </c>
      <c r="ACY2" s="101">
        <v>118400</v>
      </c>
      <c r="ACZ2" s="101">
        <v>80200</v>
      </c>
      <c r="ADA2" s="101">
        <v>17800</v>
      </c>
      <c r="ADB2" s="101">
        <v>18400</v>
      </c>
      <c r="ADC2" s="101">
        <v>14600</v>
      </c>
      <c r="ADD2" s="101">
        <v>13300</v>
      </c>
      <c r="ADE2" s="101">
        <v>11900</v>
      </c>
      <c r="ADF2" s="101">
        <v>8200</v>
      </c>
      <c r="ADG2" s="101">
        <v>6400</v>
      </c>
      <c r="ADH2" s="101">
        <v>6000</v>
      </c>
      <c r="ADI2" s="101">
        <v>55200</v>
      </c>
      <c r="ADJ2" s="101">
        <v>50700</v>
      </c>
      <c r="ADK2" s="101">
        <v>127500</v>
      </c>
      <c r="ADL2" s="101">
        <v>112100</v>
      </c>
      <c r="ADM2" s="101">
        <v>93200</v>
      </c>
      <c r="ADN2" s="101">
        <v>70900</v>
      </c>
      <c r="ADO2" s="101">
        <v>82700</v>
      </c>
      <c r="ADP2" s="101">
        <v>114900</v>
      </c>
      <c r="ADQ2" s="101">
        <v>132100</v>
      </c>
      <c r="ADR2" s="101">
        <v>74000</v>
      </c>
      <c r="ADS2" s="101">
        <v>16300</v>
      </c>
      <c r="ADT2" s="101">
        <v>44900</v>
      </c>
      <c r="ADU2" s="101">
        <v>29800</v>
      </c>
      <c r="ADV2" s="101">
        <v>44200</v>
      </c>
      <c r="ADW2" s="101">
        <v>27900</v>
      </c>
      <c r="ADX2" s="101">
        <v>47200</v>
      </c>
      <c r="ADY2" s="101">
        <v>73100</v>
      </c>
      <c r="ADZ2" s="101">
        <v>59000</v>
      </c>
      <c r="AEA2" s="101">
        <v>48800</v>
      </c>
      <c r="AEB2" s="101">
        <v>8100</v>
      </c>
      <c r="AEC2" s="101">
        <v>5100</v>
      </c>
      <c r="AED2" s="101">
        <v>42700</v>
      </c>
      <c r="AEE2" s="101">
        <v>35300</v>
      </c>
      <c r="AEF2" s="101">
        <v>22600</v>
      </c>
      <c r="AEG2" s="101">
        <v>13100</v>
      </c>
      <c r="AEH2" s="101">
        <v>82400</v>
      </c>
      <c r="AEI2" s="101">
        <v>17400</v>
      </c>
      <c r="AEJ2" s="101">
        <v>117700</v>
      </c>
      <c r="AEK2" s="101">
        <v>89400</v>
      </c>
      <c r="AEL2" s="101">
        <v>76300</v>
      </c>
      <c r="AEM2" s="101">
        <v>54300</v>
      </c>
      <c r="AEN2" s="101">
        <v>72900</v>
      </c>
      <c r="AEO2" s="101">
        <v>15000</v>
      </c>
      <c r="AEP2" s="101">
        <v>53300</v>
      </c>
      <c r="AEQ2" s="101">
        <v>123700</v>
      </c>
      <c r="AER2" s="101">
        <v>9800</v>
      </c>
      <c r="AES2" s="101">
        <v>36400</v>
      </c>
      <c r="AET2" s="101">
        <v>19900</v>
      </c>
      <c r="AEU2" s="101">
        <v>89300</v>
      </c>
      <c r="AEV2" s="101">
        <v>65600</v>
      </c>
      <c r="AEW2" s="101">
        <v>26700</v>
      </c>
      <c r="AEX2" s="101">
        <v>84400</v>
      </c>
      <c r="AEY2" s="101">
        <v>108200</v>
      </c>
      <c r="AEZ2" s="101">
        <v>25900</v>
      </c>
      <c r="AFA2" s="101">
        <v>81700</v>
      </c>
      <c r="AFB2" s="101">
        <v>21100</v>
      </c>
      <c r="AFC2" s="101">
        <v>64200</v>
      </c>
      <c r="AFD2" s="101">
        <v>98200</v>
      </c>
      <c r="AFE2" s="101">
        <v>93500</v>
      </c>
      <c r="AFF2" s="101">
        <v>82400</v>
      </c>
      <c r="AFG2" s="101">
        <v>106100</v>
      </c>
      <c r="AFH2" s="101">
        <v>80500</v>
      </c>
      <c r="AFI2" s="101">
        <v>101800</v>
      </c>
      <c r="AFJ2" s="101">
        <v>79200</v>
      </c>
      <c r="AFK2" s="101">
        <v>40500</v>
      </c>
      <c r="AFL2" s="101">
        <v>50700</v>
      </c>
      <c r="AFM2" s="101">
        <v>99900</v>
      </c>
      <c r="AFN2" s="101">
        <v>80900</v>
      </c>
      <c r="AFO2" s="101">
        <v>101100</v>
      </c>
      <c r="AFP2" s="101">
        <v>54200</v>
      </c>
      <c r="AFQ2" s="101">
        <v>12100</v>
      </c>
      <c r="AFR2" s="101">
        <v>1100</v>
      </c>
      <c r="AFS2" s="101">
        <v>22400</v>
      </c>
      <c r="AFT2" s="101">
        <v>2500</v>
      </c>
      <c r="AFU2" s="101">
        <v>21400</v>
      </c>
      <c r="AFV2" s="101">
        <v>1300</v>
      </c>
      <c r="AFW2" s="101">
        <v>90500</v>
      </c>
      <c r="AFX2" s="101">
        <v>115700</v>
      </c>
      <c r="AFY2" s="101">
        <v>47500</v>
      </c>
      <c r="AFZ2" s="101">
        <v>103300</v>
      </c>
      <c r="AGA2" s="101">
        <v>103700</v>
      </c>
      <c r="AGB2" s="101">
        <v>39800</v>
      </c>
      <c r="AGC2" s="101">
        <v>114100</v>
      </c>
      <c r="AGD2" s="101">
        <v>68300</v>
      </c>
      <c r="AGE2" s="101">
        <v>18800</v>
      </c>
      <c r="AGF2" s="101">
        <v>2000</v>
      </c>
      <c r="AGG2" s="101">
        <v>153200</v>
      </c>
      <c r="AGH2" s="101">
        <v>105400</v>
      </c>
      <c r="AGI2" s="101">
        <v>18700</v>
      </c>
      <c r="AGJ2" s="101">
        <v>66800</v>
      </c>
      <c r="AGK2" s="101">
        <v>18300</v>
      </c>
      <c r="AGL2" s="101">
        <v>23000</v>
      </c>
      <c r="AGM2" s="101">
        <v>13200</v>
      </c>
      <c r="AGN2" s="101">
        <v>16000</v>
      </c>
      <c r="AGO2" s="101">
        <v>14900</v>
      </c>
      <c r="AGP2" s="101">
        <v>18200</v>
      </c>
      <c r="AGQ2" s="101">
        <v>17600</v>
      </c>
      <c r="AGR2" s="101">
        <v>15900</v>
      </c>
      <c r="AGS2" s="101">
        <v>2400</v>
      </c>
      <c r="AGT2" s="101">
        <v>2100</v>
      </c>
      <c r="AGU2" s="101">
        <v>2400</v>
      </c>
      <c r="AGV2" s="101">
        <v>2300</v>
      </c>
      <c r="AGW2" s="101">
        <v>1500</v>
      </c>
      <c r="AGX2" s="101">
        <v>3000</v>
      </c>
      <c r="AGY2" s="101">
        <v>2400</v>
      </c>
      <c r="AGZ2" s="101">
        <v>9400</v>
      </c>
      <c r="AHA2" s="101">
        <v>2600</v>
      </c>
      <c r="AHB2" s="101">
        <v>2200</v>
      </c>
      <c r="AHC2" s="101">
        <v>13800</v>
      </c>
      <c r="AHD2" s="101">
        <v>11800</v>
      </c>
      <c r="AHE2" s="101">
        <v>9300</v>
      </c>
      <c r="AHF2" s="101">
        <v>11600</v>
      </c>
      <c r="AHG2" s="101">
        <v>12900</v>
      </c>
      <c r="AHH2" s="101">
        <v>2600</v>
      </c>
      <c r="AHI2" s="101">
        <v>1200</v>
      </c>
      <c r="AHJ2" s="101">
        <v>190</v>
      </c>
      <c r="AHK2" s="101">
        <v>8000</v>
      </c>
      <c r="AHL2" s="101">
        <v>7900</v>
      </c>
      <c r="AHM2" s="101">
        <v>2600</v>
      </c>
      <c r="AHN2" s="101">
        <v>580</v>
      </c>
      <c r="AHO2" s="101">
        <v>1500</v>
      </c>
      <c r="AHP2" s="101">
        <v>10600</v>
      </c>
      <c r="AHQ2" s="101">
        <v>108718</v>
      </c>
      <c r="AHR2" s="101">
        <v>19520</v>
      </c>
      <c r="AHS2" s="101">
        <v>36891</v>
      </c>
      <c r="AHT2" s="101">
        <v>53325</v>
      </c>
      <c r="AHU2" s="101">
        <v>4163</v>
      </c>
      <c r="AHV2" s="101">
        <v>36220</v>
      </c>
      <c r="AHW2" s="101">
        <v>104051</v>
      </c>
      <c r="AHX2" s="101">
        <v>54740</v>
      </c>
      <c r="AHY2" s="101">
        <v>113050</v>
      </c>
      <c r="AHZ2" s="101">
        <v>11684</v>
      </c>
      <c r="AIA2" s="101">
        <v>54000</v>
      </c>
      <c r="AIB2" s="101">
        <v>30895</v>
      </c>
      <c r="AIC2" s="101">
        <v>32370</v>
      </c>
      <c r="AID2" s="101">
        <v>60453</v>
      </c>
      <c r="AIE2" s="101">
        <v>98252</v>
      </c>
      <c r="AIF2" s="101">
        <v>109760</v>
      </c>
      <c r="AIG2" s="101">
        <v>95827</v>
      </c>
      <c r="AIH2" s="101">
        <v>36310</v>
      </c>
      <c r="AII2" s="101">
        <v>4134</v>
      </c>
      <c r="AIJ2" s="101">
        <v>28555</v>
      </c>
      <c r="AIK2" s="101">
        <v>36645</v>
      </c>
      <c r="AIL2" s="101">
        <v>102229</v>
      </c>
      <c r="AIM2" s="101">
        <v>130573</v>
      </c>
      <c r="AIN2" s="101">
        <v>31140</v>
      </c>
      <c r="AIO2" s="101">
        <v>13529</v>
      </c>
      <c r="AIP2" s="101">
        <v>83445</v>
      </c>
      <c r="AIQ2" s="101">
        <v>86413</v>
      </c>
      <c r="AIR2" s="101">
        <v>60747</v>
      </c>
      <c r="AIS2" s="101">
        <v>65299</v>
      </c>
      <c r="AIT2" s="101">
        <v>112944</v>
      </c>
      <c r="AIU2" s="101">
        <v>5504</v>
      </c>
      <c r="AIV2" s="101">
        <v>78222</v>
      </c>
      <c r="AIW2" s="101">
        <v>36840</v>
      </c>
      <c r="AIX2" s="101">
        <v>135388</v>
      </c>
      <c r="AIY2" s="101">
        <v>61590</v>
      </c>
      <c r="AIZ2" s="101">
        <v>2408</v>
      </c>
      <c r="AJA2" s="101">
        <v>44271</v>
      </c>
      <c r="AJB2" s="101">
        <v>110178</v>
      </c>
      <c r="AJC2" s="101">
        <v>19926</v>
      </c>
      <c r="AJD2" s="101">
        <v>14836</v>
      </c>
      <c r="AJE2" s="101">
        <v>2402</v>
      </c>
      <c r="AJF2" s="101">
        <v>31315</v>
      </c>
      <c r="AJG2" s="101">
        <v>76319</v>
      </c>
      <c r="AJH2" s="101">
        <v>101785</v>
      </c>
      <c r="AJI2" s="101">
        <v>21688</v>
      </c>
      <c r="AJJ2" s="101">
        <v>11529</v>
      </c>
      <c r="AJK2" s="101">
        <v>97703</v>
      </c>
      <c r="AJL2" s="101">
        <v>60549</v>
      </c>
      <c r="AJM2" s="101">
        <v>53463</v>
      </c>
      <c r="AJN2" s="101">
        <v>26585</v>
      </c>
      <c r="AJO2" s="101">
        <v>18136</v>
      </c>
      <c r="AJP2" s="101">
        <v>43187</v>
      </c>
      <c r="AJQ2" s="101">
        <v>137073</v>
      </c>
      <c r="AJR2" s="101">
        <v>57451</v>
      </c>
      <c r="AJS2" s="101">
        <v>19433</v>
      </c>
      <c r="AJT2" s="101">
        <v>126789</v>
      </c>
      <c r="AJU2" s="101">
        <v>126408</v>
      </c>
      <c r="AJV2" s="101">
        <v>135608</v>
      </c>
      <c r="AJW2" s="101">
        <v>14416</v>
      </c>
      <c r="AJX2" s="101">
        <v>51959</v>
      </c>
      <c r="AJY2" s="101">
        <v>95232</v>
      </c>
      <c r="AJZ2" s="101">
        <v>111889</v>
      </c>
      <c r="AKA2" s="101">
        <v>76423</v>
      </c>
    </row>
    <row r="3" spans="1:963" x14ac:dyDescent="0.25">
      <c r="A3" t="s">
        <v>134</v>
      </c>
      <c r="B3" t="s">
        <v>135</v>
      </c>
      <c r="C3" t="s">
        <v>135</v>
      </c>
      <c r="D3" t="s">
        <v>135</v>
      </c>
      <c r="E3" t="s">
        <v>135</v>
      </c>
      <c r="F3" t="s">
        <v>135</v>
      </c>
      <c r="G3" t="s">
        <v>135</v>
      </c>
      <c r="H3" t="s">
        <v>135</v>
      </c>
      <c r="I3" t="s">
        <v>135</v>
      </c>
      <c r="J3" t="s">
        <v>135</v>
      </c>
      <c r="K3" t="s">
        <v>135</v>
      </c>
      <c r="L3" t="s">
        <v>135</v>
      </c>
      <c r="M3" t="s">
        <v>135</v>
      </c>
      <c r="N3" t="s">
        <v>135</v>
      </c>
      <c r="O3" t="s">
        <v>135</v>
      </c>
      <c r="P3" t="s">
        <v>135</v>
      </c>
      <c r="Q3" t="s">
        <v>135</v>
      </c>
      <c r="R3" t="s">
        <v>135</v>
      </c>
      <c r="S3" t="s">
        <v>135</v>
      </c>
      <c r="T3" t="s">
        <v>135</v>
      </c>
      <c r="U3" t="s">
        <v>135</v>
      </c>
      <c r="V3" t="s">
        <v>135</v>
      </c>
      <c r="W3" t="s">
        <v>135</v>
      </c>
      <c r="X3" t="s">
        <v>135</v>
      </c>
      <c r="Y3" t="s">
        <v>135</v>
      </c>
      <c r="Z3" t="s">
        <v>135</v>
      </c>
      <c r="AA3" t="s">
        <v>135</v>
      </c>
      <c r="AB3" t="s">
        <v>135</v>
      </c>
      <c r="AC3" t="s">
        <v>135</v>
      </c>
      <c r="AD3" t="s">
        <v>135</v>
      </c>
      <c r="AE3" t="s">
        <v>135</v>
      </c>
      <c r="AF3" t="s">
        <v>135</v>
      </c>
      <c r="AG3" t="s">
        <v>136</v>
      </c>
      <c r="AH3" t="s">
        <v>136</v>
      </c>
      <c r="AI3" t="s">
        <v>135</v>
      </c>
      <c r="AJ3" t="s">
        <v>135</v>
      </c>
      <c r="AK3" t="s">
        <v>136</v>
      </c>
      <c r="AL3" t="s">
        <v>136</v>
      </c>
      <c r="AM3" t="s">
        <v>135</v>
      </c>
      <c r="AN3" t="s">
        <v>135</v>
      </c>
      <c r="AO3" t="s">
        <v>135</v>
      </c>
      <c r="AP3" t="s">
        <v>135</v>
      </c>
      <c r="AQ3" t="s">
        <v>135</v>
      </c>
      <c r="AR3" t="s">
        <v>135</v>
      </c>
      <c r="AS3" t="s">
        <v>135</v>
      </c>
      <c r="AT3" t="s">
        <v>135</v>
      </c>
      <c r="AU3" t="s">
        <v>135</v>
      </c>
      <c r="AV3" t="s">
        <v>135</v>
      </c>
      <c r="AW3" t="s">
        <v>135</v>
      </c>
      <c r="AX3" t="s">
        <v>135</v>
      </c>
      <c r="AY3" t="s">
        <v>135</v>
      </c>
      <c r="AZ3" t="s">
        <v>135</v>
      </c>
      <c r="BA3" t="s">
        <v>136</v>
      </c>
      <c r="BB3" t="s">
        <v>135</v>
      </c>
      <c r="BC3" t="s">
        <v>135</v>
      </c>
      <c r="BD3" t="s">
        <v>135</v>
      </c>
      <c r="BE3" t="s">
        <v>135</v>
      </c>
      <c r="BF3" t="s">
        <v>135</v>
      </c>
      <c r="BG3" t="s">
        <v>135</v>
      </c>
      <c r="BH3" t="s">
        <v>135</v>
      </c>
      <c r="BI3" t="s">
        <v>135</v>
      </c>
      <c r="BJ3" t="s">
        <v>135</v>
      </c>
      <c r="BK3" t="s">
        <v>135</v>
      </c>
      <c r="BL3" t="s">
        <v>135</v>
      </c>
      <c r="BM3" t="s">
        <v>135</v>
      </c>
      <c r="BN3" t="s">
        <v>136</v>
      </c>
      <c r="BO3" t="s">
        <v>135</v>
      </c>
      <c r="BP3" t="s">
        <v>135</v>
      </c>
      <c r="BQ3" t="s">
        <v>135</v>
      </c>
      <c r="BR3" t="s">
        <v>135</v>
      </c>
      <c r="BS3" t="s">
        <v>135</v>
      </c>
      <c r="BT3" t="s">
        <v>135</v>
      </c>
      <c r="BU3" t="s">
        <v>135</v>
      </c>
      <c r="BV3" t="s">
        <v>135</v>
      </c>
      <c r="BW3" t="s">
        <v>135</v>
      </c>
      <c r="BX3" t="s">
        <v>135</v>
      </c>
      <c r="BY3" t="s">
        <v>135</v>
      </c>
      <c r="BZ3" t="s">
        <v>135</v>
      </c>
      <c r="CA3" t="s">
        <v>135</v>
      </c>
      <c r="CB3" t="s">
        <v>135</v>
      </c>
      <c r="CC3" t="s">
        <v>135</v>
      </c>
      <c r="CD3" t="s">
        <v>135</v>
      </c>
      <c r="CE3" t="s">
        <v>135</v>
      </c>
      <c r="CF3" t="s">
        <v>135</v>
      </c>
      <c r="CG3" t="s">
        <v>135</v>
      </c>
      <c r="CH3" t="s">
        <v>135</v>
      </c>
      <c r="CI3" t="s">
        <v>135</v>
      </c>
      <c r="CJ3" t="s">
        <v>135</v>
      </c>
      <c r="CK3" t="s">
        <v>135</v>
      </c>
      <c r="CL3" t="s">
        <v>135</v>
      </c>
      <c r="CM3" t="s">
        <v>135</v>
      </c>
      <c r="CN3" t="s">
        <v>135</v>
      </c>
      <c r="CO3" t="s">
        <v>135</v>
      </c>
      <c r="CP3" t="s">
        <v>135</v>
      </c>
      <c r="CQ3" t="s">
        <v>135</v>
      </c>
      <c r="CR3" t="s">
        <v>135</v>
      </c>
      <c r="CS3" t="s">
        <v>135</v>
      </c>
      <c r="CT3" t="s">
        <v>135</v>
      </c>
      <c r="CU3" t="s">
        <v>135</v>
      </c>
      <c r="CV3" t="s">
        <v>135</v>
      </c>
      <c r="CW3" t="s">
        <v>135</v>
      </c>
      <c r="CX3" t="s">
        <v>135</v>
      </c>
      <c r="CY3" t="s">
        <v>135</v>
      </c>
      <c r="CZ3" t="s">
        <v>135</v>
      </c>
      <c r="DA3" t="s">
        <v>135</v>
      </c>
      <c r="DB3" t="s">
        <v>135</v>
      </c>
      <c r="DC3" t="s">
        <v>135</v>
      </c>
      <c r="DD3" t="s">
        <v>135</v>
      </c>
      <c r="DE3" t="s">
        <v>135</v>
      </c>
      <c r="DF3" t="s">
        <v>135</v>
      </c>
      <c r="DG3" t="s">
        <v>135</v>
      </c>
      <c r="DH3" t="s">
        <v>135</v>
      </c>
      <c r="DI3" t="s">
        <v>135</v>
      </c>
      <c r="DJ3" t="s">
        <v>135</v>
      </c>
      <c r="DK3" t="s">
        <v>135</v>
      </c>
      <c r="DL3" t="s">
        <v>135</v>
      </c>
      <c r="DM3" t="s">
        <v>135</v>
      </c>
      <c r="DN3" t="s">
        <v>135</v>
      </c>
      <c r="DO3" t="s">
        <v>135</v>
      </c>
      <c r="DP3" t="s">
        <v>135</v>
      </c>
      <c r="DQ3" t="s">
        <v>135</v>
      </c>
      <c r="DR3" t="s">
        <v>135</v>
      </c>
      <c r="DS3" t="s">
        <v>135</v>
      </c>
      <c r="DT3" t="s">
        <v>135</v>
      </c>
      <c r="DU3" t="s">
        <v>135</v>
      </c>
      <c r="DV3" t="s">
        <v>135</v>
      </c>
      <c r="DW3" t="s">
        <v>135</v>
      </c>
      <c r="DX3" t="s">
        <v>135</v>
      </c>
      <c r="DY3" t="s">
        <v>135</v>
      </c>
      <c r="DZ3" t="s">
        <v>135</v>
      </c>
      <c r="EA3" t="s">
        <v>135</v>
      </c>
      <c r="EB3" t="s">
        <v>135</v>
      </c>
      <c r="EC3" t="s">
        <v>135</v>
      </c>
      <c r="ED3" t="s">
        <v>135</v>
      </c>
      <c r="EE3" t="s">
        <v>135</v>
      </c>
      <c r="EF3" t="s">
        <v>135</v>
      </c>
      <c r="EG3" t="s">
        <v>135</v>
      </c>
      <c r="EH3" t="s">
        <v>135</v>
      </c>
      <c r="EI3" t="s">
        <v>135</v>
      </c>
      <c r="EJ3" t="s">
        <v>135</v>
      </c>
      <c r="EK3" t="s">
        <v>135</v>
      </c>
      <c r="EL3" t="s">
        <v>135</v>
      </c>
      <c r="EM3" t="s">
        <v>135</v>
      </c>
      <c r="EN3" t="s">
        <v>135</v>
      </c>
      <c r="EO3" t="s">
        <v>135</v>
      </c>
      <c r="EP3" t="s">
        <v>135</v>
      </c>
      <c r="EQ3" t="s">
        <v>135</v>
      </c>
      <c r="ER3" t="s">
        <v>135</v>
      </c>
      <c r="ES3" t="s">
        <v>135</v>
      </c>
      <c r="ET3" t="s">
        <v>135</v>
      </c>
      <c r="EU3" t="s">
        <v>135</v>
      </c>
      <c r="EV3" t="s">
        <v>135</v>
      </c>
      <c r="EW3" t="s">
        <v>135</v>
      </c>
      <c r="EX3" t="s">
        <v>135</v>
      </c>
      <c r="EY3" t="s">
        <v>135</v>
      </c>
      <c r="EZ3" t="s">
        <v>135</v>
      </c>
      <c r="FA3" t="s">
        <v>135</v>
      </c>
      <c r="FB3" t="s">
        <v>135</v>
      </c>
      <c r="FC3" t="s">
        <v>135</v>
      </c>
      <c r="FD3" t="s">
        <v>135</v>
      </c>
      <c r="FE3" t="s">
        <v>135</v>
      </c>
      <c r="FF3" t="s">
        <v>135</v>
      </c>
      <c r="FG3" t="s">
        <v>135</v>
      </c>
      <c r="FH3" t="s">
        <v>135</v>
      </c>
      <c r="FI3" t="s">
        <v>135</v>
      </c>
      <c r="FJ3" t="s">
        <v>135</v>
      </c>
      <c r="FK3" t="s">
        <v>135</v>
      </c>
      <c r="FL3" t="s">
        <v>135</v>
      </c>
      <c r="FM3" t="s">
        <v>135</v>
      </c>
      <c r="FN3" t="s">
        <v>135</v>
      </c>
      <c r="FO3" t="s">
        <v>135</v>
      </c>
      <c r="FP3" t="s">
        <v>135</v>
      </c>
      <c r="FQ3" t="s">
        <v>135</v>
      </c>
      <c r="FR3" t="s">
        <v>135</v>
      </c>
      <c r="FS3" t="s">
        <v>135</v>
      </c>
      <c r="FT3" t="s">
        <v>135</v>
      </c>
      <c r="FU3" t="s">
        <v>135</v>
      </c>
      <c r="FV3" t="s">
        <v>135</v>
      </c>
      <c r="FW3" t="s">
        <v>135</v>
      </c>
      <c r="FX3" t="s">
        <v>135</v>
      </c>
      <c r="FY3" t="s">
        <v>135</v>
      </c>
      <c r="FZ3" t="s">
        <v>135</v>
      </c>
      <c r="GA3" t="s">
        <v>135</v>
      </c>
      <c r="GB3" t="s">
        <v>135</v>
      </c>
      <c r="GC3" t="s">
        <v>135</v>
      </c>
      <c r="GD3" t="s">
        <v>135</v>
      </c>
      <c r="GE3" t="s">
        <v>135</v>
      </c>
      <c r="GF3" t="s">
        <v>135</v>
      </c>
      <c r="GG3" t="s">
        <v>135</v>
      </c>
      <c r="GH3" t="s">
        <v>135</v>
      </c>
      <c r="GI3" t="s">
        <v>135</v>
      </c>
      <c r="GJ3" t="s">
        <v>135</v>
      </c>
      <c r="GK3" t="s">
        <v>135</v>
      </c>
      <c r="GL3" t="s">
        <v>135</v>
      </c>
      <c r="GM3" t="s">
        <v>135</v>
      </c>
      <c r="GN3" t="s">
        <v>135</v>
      </c>
      <c r="GO3" t="s">
        <v>135</v>
      </c>
      <c r="GP3" t="s">
        <v>135</v>
      </c>
      <c r="GQ3" t="s">
        <v>135</v>
      </c>
      <c r="GR3" t="s">
        <v>135</v>
      </c>
      <c r="GS3" t="s">
        <v>135</v>
      </c>
      <c r="GT3" t="s">
        <v>135</v>
      </c>
      <c r="GU3" t="s">
        <v>135</v>
      </c>
      <c r="GV3" t="s">
        <v>135</v>
      </c>
      <c r="GW3" t="s">
        <v>135</v>
      </c>
      <c r="GX3" t="s">
        <v>135</v>
      </c>
      <c r="GY3" t="s">
        <v>135</v>
      </c>
      <c r="GZ3" t="s">
        <v>135</v>
      </c>
      <c r="HA3" t="s">
        <v>135</v>
      </c>
      <c r="HB3" t="s">
        <v>135</v>
      </c>
      <c r="HC3" t="s">
        <v>135</v>
      </c>
      <c r="HD3" t="s">
        <v>135</v>
      </c>
      <c r="HE3" t="s">
        <v>135</v>
      </c>
      <c r="HF3" t="s">
        <v>135</v>
      </c>
      <c r="HG3" t="s">
        <v>135</v>
      </c>
      <c r="HH3" t="s">
        <v>135</v>
      </c>
      <c r="HI3" t="s">
        <v>135</v>
      </c>
      <c r="HJ3" t="s">
        <v>135</v>
      </c>
      <c r="HK3" t="s">
        <v>135</v>
      </c>
      <c r="HL3" t="s">
        <v>135</v>
      </c>
      <c r="HM3" t="s">
        <v>135</v>
      </c>
      <c r="HN3" t="s">
        <v>135</v>
      </c>
      <c r="HO3" t="s">
        <v>135</v>
      </c>
      <c r="HP3" t="s">
        <v>135</v>
      </c>
      <c r="HQ3" t="s">
        <v>135</v>
      </c>
      <c r="HR3" t="s">
        <v>135</v>
      </c>
      <c r="HS3" t="s">
        <v>135</v>
      </c>
      <c r="HT3" t="s">
        <v>135</v>
      </c>
      <c r="HU3" t="s">
        <v>135</v>
      </c>
      <c r="HV3" t="s">
        <v>135</v>
      </c>
      <c r="HW3" t="s">
        <v>135</v>
      </c>
      <c r="HX3" t="s">
        <v>135</v>
      </c>
      <c r="HY3" t="s">
        <v>135</v>
      </c>
      <c r="HZ3" t="s">
        <v>135</v>
      </c>
      <c r="IA3" t="s">
        <v>135</v>
      </c>
      <c r="IB3" t="s">
        <v>135</v>
      </c>
      <c r="IC3" t="s">
        <v>135</v>
      </c>
      <c r="ID3" t="s">
        <v>135</v>
      </c>
      <c r="IE3" t="s">
        <v>135</v>
      </c>
      <c r="IF3" t="s">
        <v>135</v>
      </c>
      <c r="IG3" t="s">
        <v>135</v>
      </c>
      <c r="IH3" t="s">
        <v>135</v>
      </c>
      <c r="II3" t="s">
        <v>135</v>
      </c>
      <c r="IJ3" t="s">
        <v>135</v>
      </c>
      <c r="IK3" t="s">
        <v>135</v>
      </c>
      <c r="IL3" t="s">
        <v>135</v>
      </c>
      <c r="IM3" t="s">
        <v>135</v>
      </c>
      <c r="IN3" t="s">
        <v>135</v>
      </c>
      <c r="IO3" t="s">
        <v>135</v>
      </c>
      <c r="IP3" t="s">
        <v>135</v>
      </c>
      <c r="IQ3" t="s">
        <v>135</v>
      </c>
      <c r="IR3" t="s">
        <v>135</v>
      </c>
      <c r="IS3" t="s">
        <v>135</v>
      </c>
      <c r="IT3" t="s">
        <v>135</v>
      </c>
      <c r="IU3" t="s">
        <v>135</v>
      </c>
      <c r="IV3" t="s">
        <v>135</v>
      </c>
      <c r="IW3" t="s">
        <v>135</v>
      </c>
      <c r="IX3" t="s">
        <v>135</v>
      </c>
      <c r="IY3" t="s">
        <v>135</v>
      </c>
      <c r="IZ3" t="s">
        <v>135</v>
      </c>
      <c r="JA3" t="s">
        <v>135</v>
      </c>
      <c r="JB3" t="s">
        <v>135</v>
      </c>
      <c r="JC3" t="s">
        <v>135</v>
      </c>
      <c r="JD3" t="s">
        <v>136</v>
      </c>
      <c r="JE3" t="s">
        <v>136</v>
      </c>
      <c r="JF3" t="s">
        <v>136</v>
      </c>
      <c r="JG3" t="s">
        <v>136</v>
      </c>
      <c r="JH3" t="s">
        <v>136</v>
      </c>
      <c r="JI3" t="s">
        <v>136</v>
      </c>
      <c r="JJ3" t="s">
        <v>136</v>
      </c>
      <c r="JK3" t="s">
        <v>136</v>
      </c>
      <c r="JL3" t="s">
        <v>136</v>
      </c>
      <c r="JM3" t="s">
        <v>136</v>
      </c>
      <c r="JN3" t="s">
        <v>136</v>
      </c>
      <c r="JO3" t="s">
        <v>136</v>
      </c>
      <c r="JP3" t="s">
        <v>136</v>
      </c>
      <c r="JQ3" t="s">
        <v>136</v>
      </c>
      <c r="JR3" t="s">
        <v>136</v>
      </c>
      <c r="JS3" t="s">
        <v>136</v>
      </c>
      <c r="JT3" t="s">
        <v>135</v>
      </c>
      <c r="JU3" t="s">
        <v>136</v>
      </c>
      <c r="JV3" t="s">
        <v>136</v>
      </c>
      <c r="JW3" t="s">
        <v>136</v>
      </c>
      <c r="JX3" t="s">
        <v>136</v>
      </c>
      <c r="JY3" t="s">
        <v>136</v>
      </c>
      <c r="JZ3" t="s">
        <v>136</v>
      </c>
      <c r="KA3" t="s">
        <v>136</v>
      </c>
      <c r="KB3" t="s">
        <v>136</v>
      </c>
      <c r="KC3" t="s">
        <v>136</v>
      </c>
      <c r="KD3" t="s">
        <v>136</v>
      </c>
      <c r="KE3" t="s">
        <v>136</v>
      </c>
      <c r="KF3" t="s">
        <v>136</v>
      </c>
      <c r="KG3" t="s">
        <v>136</v>
      </c>
      <c r="KH3" t="s">
        <v>136</v>
      </c>
      <c r="KI3" t="s">
        <v>136</v>
      </c>
      <c r="KJ3" t="s">
        <v>136</v>
      </c>
      <c r="KK3" t="s">
        <v>136</v>
      </c>
      <c r="KL3" t="s">
        <v>136</v>
      </c>
      <c r="KM3" t="s">
        <v>136</v>
      </c>
      <c r="KN3" t="s">
        <v>136</v>
      </c>
      <c r="KO3" t="s">
        <v>136</v>
      </c>
      <c r="KP3" t="s">
        <v>136</v>
      </c>
      <c r="KQ3" t="s">
        <v>136</v>
      </c>
      <c r="KR3" t="s">
        <v>136</v>
      </c>
      <c r="KS3" t="s">
        <v>136</v>
      </c>
      <c r="KT3" t="s">
        <v>136</v>
      </c>
      <c r="KU3" t="s">
        <v>136</v>
      </c>
      <c r="KV3" t="s">
        <v>135</v>
      </c>
      <c r="KW3" t="s">
        <v>135</v>
      </c>
      <c r="KX3" t="s">
        <v>136</v>
      </c>
      <c r="KY3" t="s">
        <v>136</v>
      </c>
      <c r="KZ3" t="s">
        <v>136</v>
      </c>
      <c r="LA3" t="s">
        <v>136</v>
      </c>
      <c r="LB3" t="s">
        <v>136</v>
      </c>
      <c r="LC3" t="s">
        <v>136</v>
      </c>
      <c r="LD3" t="s">
        <v>136</v>
      </c>
      <c r="LE3" t="s">
        <v>135</v>
      </c>
      <c r="LF3" t="s">
        <v>136</v>
      </c>
      <c r="LG3" t="s">
        <v>136</v>
      </c>
      <c r="LH3" t="s">
        <v>136</v>
      </c>
      <c r="LI3" t="s">
        <v>136</v>
      </c>
      <c r="LJ3" t="s">
        <v>136</v>
      </c>
      <c r="LK3" t="s">
        <v>136</v>
      </c>
      <c r="LL3" t="s">
        <v>136</v>
      </c>
      <c r="LM3" t="s">
        <v>136</v>
      </c>
      <c r="LN3" t="s">
        <v>136</v>
      </c>
      <c r="LO3" t="s">
        <v>135</v>
      </c>
      <c r="LP3" t="s">
        <v>135</v>
      </c>
      <c r="LQ3" t="s">
        <v>135</v>
      </c>
      <c r="LR3" t="s">
        <v>135</v>
      </c>
      <c r="LS3" t="s">
        <v>135</v>
      </c>
      <c r="LT3" t="s">
        <v>135</v>
      </c>
      <c r="LU3" t="s">
        <v>135</v>
      </c>
      <c r="LV3" t="s">
        <v>135</v>
      </c>
      <c r="LW3" t="s">
        <v>135</v>
      </c>
      <c r="LX3" t="s">
        <v>135</v>
      </c>
      <c r="LY3" t="s">
        <v>135</v>
      </c>
      <c r="LZ3" t="s">
        <v>135</v>
      </c>
      <c r="MA3" t="s">
        <v>136</v>
      </c>
      <c r="MB3" t="s">
        <v>136</v>
      </c>
      <c r="MC3" t="s">
        <v>135</v>
      </c>
      <c r="MD3" t="s">
        <v>135</v>
      </c>
      <c r="ME3" t="s">
        <v>135</v>
      </c>
      <c r="MF3" t="s">
        <v>135</v>
      </c>
      <c r="MG3" t="s">
        <v>136</v>
      </c>
      <c r="MH3" t="s">
        <v>135</v>
      </c>
      <c r="MI3" t="s">
        <v>135</v>
      </c>
      <c r="MJ3" t="s">
        <v>135</v>
      </c>
      <c r="MK3" t="s">
        <v>135</v>
      </c>
      <c r="ML3" t="s">
        <v>135</v>
      </c>
      <c r="MM3" t="s">
        <v>136</v>
      </c>
      <c r="MN3" t="s">
        <v>135</v>
      </c>
      <c r="MO3" t="s">
        <v>135</v>
      </c>
      <c r="MP3" t="s">
        <v>135</v>
      </c>
      <c r="MQ3" t="s">
        <v>135</v>
      </c>
      <c r="MR3" t="s">
        <v>135</v>
      </c>
      <c r="MS3" t="s">
        <v>135</v>
      </c>
      <c r="MT3" t="s">
        <v>135</v>
      </c>
      <c r="MU3" t="s">
        <v>135</v>
      </c>
      <c r="MV3" t="s">
        <v>135</v>
      </c>
      <c r="MW3" t="s">
        <v>135</v>
      </c>
      <c r="MX3" t="s">
        <v>135</v>
      </c>
      <c r="MY3" t="s">
        <v>135</v>
      </c>
      <c r="MZ3" t="s">
        <v>135</v>
      </c>
      <c r="NA3" t="s">
        <v>135</v>
      </c>
      <c r="NB3" t="s">
        <v>135</v>
      </c>
      <c r="NC3" t="s">
        <v>135</v>
      </c>
      <c r="ND3" t="s">
        <v>135</v>
      </c>
      <c r="NE3" t="s">
        <v>135</v>
      </c>
      <c r="NF3" t="s">
        <v>135</v>
      </c>
      <c r="NG3" t="s">
        <v>135</v>
      </c>
      <c r="NH3" t="s">
        <v>136</v>
      </c>
      <c r="NI3" t="s">
        <v>135</v>
      </c>
      <c r="NJ3" t="s">
        <v>136</v>
      </c>
      <c r="NK3" t="s">
        <v>135</v>
      </c>
      <c r="NL3" t="s">
        <v>135</v>
      </c>
      <c r="NM3" t="s">
        <v>135</v>
      </c>
      <c r="NN3" t="s">
        <v>135</v>
      </c>
      <c r="NO3" t="s">
        <v>135</v>
      </c>
      <c r="NP3" t="s">
        <v>135</v>
      </c>
      <c r="NQ3" t="s">
        <v>135</v>
      </c>
      <c r="NR3" t="s">
        <v>135</v>
      </c>
      <c r="NS3" t="s">
        <v>135</v>
      </c>
      <c r="NT3" t="s">
        <v>136</v>
      </c>
      <c r="NU3" t="s">
        <v>135</v>
      </c>
      <c r="NV3" t="s">
        <v>135</v>
      </c>
      <c r="NW3" t="s">
        <v>135</v>
      </c>
      <c r="NX3" t="s">
        <v>135</v>
      </c>
      <c r="NY3" t="s">
        <v>135</v>
      </c>
      <c r="NZ3" t="s">
        <v>135</v>
      </c>
      <c r="OA3" t="s">
        <v>135</v>
      </c>
      <c r="OB3" t="s">
        <v>135</v>
      </c>
      <c r="OC3" t="s">
        <v>135</v>
      </c>
      <c r="OD3" t="s">
        <v>135</v>
      </c>
      <c r="OE3" t="s">
        <v>135</v>
      </c>
      <c r="OF3" t="s">
        <v>135</v>
      </c>
      <c r="OG3" t="s">
        <v>135</v>
      </c>
      <c r="OH3" t="s">
        <v>135</v>
      </c>
      <c r="OI3" t="s">
        <v>135</v>
      </c>
      <c r="OJ3" t="s">
        <v>135</v>
      </c>
      <c r="OK3" t="s">
        <v>135</v>
      </c>
      <c r="OL3" t="s">
        <v>135</v>
      </c>
      <c r="OM3" t="s">
        <v>135</v>
      </c>
      <c r="ON3" t="s">
        <v>135</v>
      </c>
      <c r="OO3" t="s">
        <v>135</v>
      </c>
      <c r="OP3" t="s">
        <v>135</v>
      </c>
      <c r="OQ3" t="s">
        <v>135</v>
      </c>
      <c r="OR3" t="s">
        <v>135</v>
      </c>
      <c r="OS3" t="s">
        <v>135</v>
      </c>
      <c r="OT3" t="s">
        <v>135</v>
      </c>
      <c r="OU3" t="s">
        <v>135</v>
      </c>
      <c r="OV3" t="s">
        <v>135</v>
      </c>
      <c r="OW3" t="s">
        <v>135</v>
      </c>
      <c r="OX3" t="s">
        <v>135</v>
      </c>
      <c r="OY3" t="s">
        <v>135</v>
      </c>
      <c r="OZ3" t="s">
        <v>135</v>
      </c>
      <c r="PA3" t="s">
        <v>135</v>
      </c>
      <c r="PB3" t="s">
        <v>135</v>
      </c>
      <c r="PC3" t="s">
        <v>135</v>
      </c>
      <c r="PD3" t="s">
        <v>135</v>
      </c>
      <c r="PE3" t="s">
        <v>135</v>
      </c>
      <c r="PF3" t="s">
        <v>135</v>
      </c>
      <c r="PG3" t="s">
        <v>135</v>
      </c>
      <c r="PH3" t="s">
        <v>135</v>
      </c>
      <c r="PI3" t="s">
        <v>135</v>
      </c>
      <c r="PJ3" t="s">
        <v>135</v>
      </c>
      <c r="PK3" t="s">
        <v>135</v>
      </c>
      <c r="PL3" t="s">
        <v>135</v>
      </c>
      <c r="PM3" t="s">
        <v>135</v>
      </c>
      <c r="PN3" t="s">
        <v>135</v>
      </c>
      <c r="PO3" t="s">
        <v>135</v>
      </c>
      <c r="PP3" t="s">
        <v>135</v>
      </c>
      <c r="PQ3" t="s">
        <v>135</v>
      </c>
      <c r="PR3" t="s">
        <v>135</v>
      </c>
      <c r="PS3" t="s">
        <v>135</v>
      </c>
      <c r="PT3" t="s">
        <v>135</v>
      </c>
      <c r="PU3" t="s">
        <v>135</v>
      </c>
      <c r="PV3" t="s">
        <v>135</v>
      </c>
      <c r="PW3" t="s">
        <v>135</v>
      </c>
      <c r="PX3" t="s">
        <v>135</v>
      </c>
      <c r="PY3" t="s">
        <v>135</v>
      </c>
      <c r="PZ3" t="s">
        <v>135</v>
      </c>
      <c r="QA3" t="s">
        <v>135</v>
      </c>
      <c r="QB3" t="s">
        <v>135</v>
      </c>
      <c r="QC3" t="s">
        <v>135</v>
      </c>
      <c r="QD3" t="s">
        <v>135</v>
      </c>
      <c r="QE3" t="s">
        <v>135</v>
      </c>
      <c r="QF3" t="s">
        <v>135</v>
      </c>
      <c r="QG3" t="s">
        <v>135</v>
      </c>
      <c r="QH3" t="s">
        <v>135</v>
      </c>
      <c r="QI3" t="s">
        <v>135</v>
      </c>
      <c r="QJ3" t="s">
        <v>135</v>
      </c>
      <c r="QK3" t="s">
        <v>135</v>
      </c>
      <c r="QL3" t="s">
        <v>135</v>
      </c>
      <c r="QM3" t="s">
        <v>135</v>
      </c>
      <c r="QN3" t="s">
        <v>135</v>
      </c>
      <c r="QO3" t="s">
        <v>135</v>
      </c>
      <c r="QP3" t="s">
        <v>135</v>
      </c>
      <c r="QQ3" t="s">
        <v>135</v>
      </c>
      <c r="QR3" t="s">
        <v>135</v>
      </c>
      <c r="QS3" t="s">
        <v>135</v>
      </c>
      <c r="QT3" t="s">
        <v>135</v>
      </c>
      <c r="QU3" t="s">
        <v>135</v>
      </c>
      <c r="QV3" t="s">
        <v>135</v>
      </c>
      <c r="QW3" t="s">
        <v>135</v>
      </c>
      <c r="QX3" t="s">
        <v>135</v>
      </c>
      <c r="QY3" t="s">
        <v>135</v>
      </c>
      <c r="QZ3" t="s">
        <v>135</v>
      </c>
      <c r="RA3" t="s">
        <v>135</v>
      </c>
      <c r="RB3" t="s">
        <v>135</v>
      </c>
      <c r="RC3" t="s">
        <v>135</v>
      </c>
      <c r="RD3" t="s">
        <v>135</v>
      </c>
      <c r="RE3" t="s">
        <v>135</v>
      </c>
      <c r="RF3" t="s">
        <v>135</v>
      </c>
      <c r="RG3" t="s">
        <v>135</v>
      </c>
      <c r="RH3" t="s">
        <v>135</v>
      </c>
      <c r="RI3" t="s">
        <v>135</v>
      </c>
      <c r="RJ3" t="s">
        <v>135</v>
      </c>
      <c r="RK3" t="s">
        <v>135</v>
      </c>
      <c r="RL3" t="s">
        <v>135</v>
      </c>
      <c r="RM3" t="s">
        <v>135</v>
      </c>
      <c r="RN3" t="s">
        <v>135</v>
      </c>
      <c r="RO3" t="s">
        <v>135</v>
      </c>
      <c r="RP3" t="s">
        <v>135</v>
      </c>
      <c r="RQ3" t="s">
        <v>135</v>
      </c>
      <c r="RR3" t="s">
        <v>135</v>
      </c>
      <c r="RS3" t="s">
        <v>135</v>
      </c>
      <c r="RT3" t="s">
        <v>135</v>
      </c>
      <c r="RU3" t="s">
        <v>135</v>
      </c>
      <c r="RV3" t="s">
        <v>135</v>
      </c>
      <c r="RW3" t="s">
        <v>135</v>
      </c>
      <c r="RX3" t="s">
        <v>135</v>
      </c>
      <c r="RY3" t="s">
        <v>135</v>
      </c>
      <c r="RZ3" t="s">
        <v>135</v>
      </c>
      <c r="SA3" t="s">
        <v>135</v>
      </c>
      <c r="SB3" t="s">
        <v>135</v>
      </c>
      <c r="SC3" t="s">
        <v>135</v>
      </c>
      <c r="SD3" t="s">
        <v>135</v>
      </c>
      <c r="SE3" t="s">
        <v>135</v>
      </c>
      <c r="SF3" t="s">
        <v>135</v>
      </c>
      <c r="SG3" t="s">
        <v>135</v>
      </c>
      <c r="SH3" t="s">
        <v>135</v>
      </c>
      <c r="SI3" t="s">
        <v>135</v>
      </c>
      <c r="SJ3" t="s">
        <v>135</v>
      </c>
      <c r="SK3" t="s">
        <v>135</v>
      </c>
      <c r="SL3" t="s">
        <v>135</v>
      </c>
      <c r="SM3" t="s">
        <v>135</v>
      </c>
      <c r="SN3" t="s">
        <v>135</v>
      </c>
      <c r="SO3" t="s">
        <v>136</v>
      </c>
      <c r="SP3" t="s">
        <v>135</v>
      </c>
      <c r="SQ3" t="s">
        <v>135</v>
      </c>
      <c r="SR3" t="s">
        <v>135</v>
      </c>
      <c r="SS3" t="s">
        <v>135</v>
      </c>
      <c r="ST3" t="s">
        <v>135</v>
      </c>
      <c r="SU3" t="s">
        <v>135</v>
      </c>
      <c r="SV3" t="s">
        <v>135</v>
      </c>
      <c r="SW3" t="s">
        <v>135</v>
      </c>
      <c r="SX3" t="s">
        <v>135</v>
      </c>
      <c r="SY3" t="s">
        <v>135</v>
      </c>
      <c r="SZ3" t="s">
        <v>135</v>
      </c>
      <c r="TA3" t="s">
        <v>135</v>
      </c>
      <c r="TB3" t="s">
        <v>135</v>
      </c>
      <c r="TC3" t="s">
        <v>135</v>
      </c>
      <c r="TD3" t="s">
        <v>135</v>
      </c>
      <c r="TE3" t="s">
        <v>135</v>
      </c>
      <c r="TF3" t="s">
        <v>135</v>
      </c>
      <c r="TG3" t="s">
        <v>135</v>
      </c>
      <c r="TH3" t="s">
        <v>135</v>
      </c>
      <c r="TI3" t="s">
        <v>135</v>
      </c>
      <c r="TJ3" t="s">
        <v>135</v>
      </c>
      <c r="TK3" t="s">
        <v>136</v>
      </c>
      <c r="TL3" t="s">
        <v>135</v>
      </c>
      <c r="TM3" t="s">
        <v>135</v>
      </c>
      <c r="TN3" t="s">
        <v>136</v>
      </c>
      <c r="TO3" t="s">
        <v>135</v>
      </c>
      <c r="TP3" t="s">
        <v>135</v>
      </c>
      <c r="TQ3" t="s">
        <v>135</v>
      </c>
      <c r="TR3" t="s">
        <v>135</v>
      </c>
      <c r="TS3" t="s">
        <v>135</v>
      </c>
      <c r="TT3" t="s">
        <v>135</v>
      </c>
      <c r="TU3" t="s">
        <v>135</v>
      </c>
      <c r="TV3" t="s">
        <v>135</v>
      </c>
      <c r="TW3" t="s">
        <v>135</v>
      </c>
      <c r="TX3" t="s">
        <v>135</v>
      </c>
      <c r="TY3" t="s">
        <v>135</v>
      </c>
      <c r="TZ3" t="s">
        <v>135</v>
      </c>
      <c r="UA3" t="s">
        <v>135</v>
      </c>
      <c r="UB3" t="s">
        <v>135</v>
      </c>
      <c r="UC3" t="s">
        <v>135</v>
      </c>
      <c r="UD3" t="s">
        <v>135</v>
      </c>
      <c r="UE3" t="s">
        <v>135</v>
      </c>
      <c r="UF3" t="s">
        <v>135</v>
      </c>
      <c r="UG3" t="s">
        <v>135</v>
      </c>
      <c r="UH3" t="s">
        <v>135</v>
      </c>
      <c r="UI3" t="s">
        <v>135</v>
      </c>
      <c r="UJ3" t="s">
        <v>135</v>
      </c>
      <c r="UK3" t="s">
        <v>135</v>
      </c>
      <c r="UL3" t="s">
        <v>135</v>
      </c>
      <c r="UM3" t="s">
        <v>135</v>
      </c>
      <c r="UN3" t="s">
        <v>135</v>
      </c>
      <c r="UO3" t="s">
        <v>135</v>
      </c>
      <c r="UP3" t="s">
        <v>135</v>
      </c>
      <c r="UQ3" t="s">
        <v>135</v>
      </c>
      <c r="UR3" t="s">
        <v>135</v>
      </c>
      <c r="US3" t="s">
        <v>135</v>
      </c>
      <c r="UT3" t="s">
        <v>135</v>
      </c>
      <c r="UU3" t="s">
        <v>135</v>
      </c>
      <c r="UV3" t="s">
        <v>135</v>
      </c>
      <c r="UW3" t="s">
        <v>135</v>
      </c>
      <c r="UX3" t="s">
        <v>135</v>
      </c>
      <c r="UY3" t="s">
        <v>135</v>
      </c>
      <c r="UZ3" t="s">
        <v>135</v>
      </c>
      <c r="VA3" t="s">
        <v>135</v>
      </c>
      <c r="VB3" t="s">
        <v>135</v>
      </c>
      <c r="VC3" t="s">
        <v>135</v>
      </c>
      <c r="VD3" t="s">
        <v>135</v>
      </c>
      <c r="VE3" t="s">
        <v>135</v>
      </c>
      <c r="VF3" t="s">
        <v>135</v>
      </c>
      <c r="VG3" t="s">
        <v>135</v>
      </c>
      <c r="VH3" t="s">
        <v>135</v>
      </c>
      <c r="VI3" t="s">
        <v>135</v>
      </c>
      <c r="VJ3" t="s">
        <v>135</v>
      </c>
      <c r="VK3" t="s">
        <v>135</v>
      </c>
      <c r="VL3" t="s">
        <v>135</v>
      </c>
      <c r="VM3" t="s">
        <v>135</v>
      </c>
      <c r="VN3" t="s">
        <v>135</v>
      </c>
      <c r="VO3" t="s">
        <v>135</v>
      </c>
      <c r="VP3" t="s">
        <v>135</v>
      </c>
      <c r="VQ3" t="s">
        <v>135</v>
      </c>
      <c r="VR3" t="s">
        <v>135</v>
      </c>
      <c r="VS3" t="s">
        <v>135</v>
      </c>
      <c r="VT3" t="s">
        <v>135</v>
      </c>
      <c r="VU3" t="s">
        <v>135</v>
      </c>
      <c r="VV3" t="s">
        <v>135</v>
      </c>
      <c r="VW3" t="s">
        <v>135</v>
      </c>
      <c r="VX3" t="s">
        <v>135</v>
      </c>
      <c r="VY3" t="s">
        <v>135</v>
      </c>
      <c r="VZ3" t="s">
        <v>135</v>
      </c>
      <c r="WA3" t="s">
        <v>135</v>
      </c>
      <c r="WB3" t="s">
        <v>135</v>
      </c>
      <c r="WC3" t="s">
        <v>135</v>
      </c>
      <c r="WD3" t="s">
        <v>135</v>
      </c>
      <c r="WE3" t="s">
        <v>135</v>
      </c>
      <c r="WF3" t="s">
        <v>135</v>
      </c>
      <c r="WG3" t="s">
        <v>135</v>
      </c>
      <c r="WH3" t="s">
        <v>135</v>
      </c>
      <c r="WI3" t="s">
        <v>135</v>
      </c>
      <c r="WJ3" t="s">
        <v>135</v>
      </c>
      <c r="WK3" t="s">
        <v>135</v>
      </c>
      <c r="WL3" t="s">
        <v>136</v>
      </c>
      <c r="WM3" t="s">
        <v>136</v>
      </c>
      <c r="WN3" t="s">
        <v>136</v>
      </c>
      <c r="WO3" t="s">
        <v>136</v>
      </c>
      <c r="WP3" t="s">
        <v>136</v>
      </c>
      <c r="WQ3" t="s">
        <v>136</v>
      </c>
      <c r="WR3" t="s">
        <v>136</v>
      </c>
      <c r="WS3" t="s">
        <v>136</v>
      </c>
      <c r="WT3" t="s">
        <v>136</v>
      </c>
      <c r="WU3" t="s">
        <v>136</v>
      </c>
      <c r="WV3" t="s">
        <v>136</v>
      </c>
      <c r="WW3" t="s">
        <v>136</v>
      </c>
      <c r="WX3" t="s">
        <v>136</v>
      </c>
      <c r="WY3" t="s">
        <v>136</v>
      </c>
      <c r="WZ3" t="s">
        <v>136</v>
      </c>
      <c r="XA3" t="s">
        <v>136</v>
      </c>
      <c r="XB3" t="s">
        <v>136</v>
      </c>
      <c r="XC3" t="s">
        <v>136</v>
      </c>
      <c r="XD3" t="s">
        <v>136</v>
      </c>
      <c r="XE3" t="s">
        <v>136</v>
      </c>
      <c r="XF3" t="s">
        <v>136</v>
      </c>
      <c r="XG3" t="s">
        <v>136</v>
      </c>
      <c r="XH3" t="s">
        <v>136</v>
      </c>
      <c r="XI3" t="s">
        <v>136</v>
      </c>
      <c r="XJ3" t="s">
        <v>136</v>
      </c>
      <c r="XK3" t="s">
        <v>136</v>
      </c>
      <c r="XL3" t="s">
        <v>136</v>
      </c>
      <c r="XM3" t="s">
        <v>136</v>
      </c>
      <c r="XN3" t="s">
        <v>136</v>
      </c>
      <c r="XO3" t="s">
        <v>136</v>
      </c>
      <c r="XP3" t="s">
        <v>136</v>
      </c>
      <c r="XQ3" t="s">
        <v>136</v>
      </c>
      <c r="XR3" t="s">
        <v>136</v>
      </c>
      <c r="XS3" t="s">
        <v>136</v>
      </c>
      <c r="XT3" t="s">
        <v>136</v>
      </c>
      <c r="XU3" t="s">
        <v>136</v>
      </c>
      <c r="XV3" t="s">
        <v>136</v>
      </c>
      <c r="XW3" t="s">
        <v>136</v>
      </c>
      <c r="XX3" t="s">
        <v>136</v>
      </c>
      <c r="XY3" t="s">
        <v>136</v>
      </c>
      <c r="XZ3" t="s">
        <v>136</v>
      </c>
      <c r="YA3" t="s">
        <v>136</v>
      </c>
      <c r="YB3" t="s">
        <v>136</v>
      </c>
      <c r="YC3" t="s">
        <v>136</v>
      </c>
      <c r="YD3" t="s">
        <v>136</v>
      </c>
      <c r="YE3" t="s">
        <v>136</v>
      </c>
      <c r="YF3" t="s">
        <v>136</v>
      </c>
      <c r="YG3" t="s">
        <v>136</v>
      </c>
      <c r="YH3" t="s">
        <v>136</v>
      </c>
      <c r="YI3" t="s">
        <v>136</v>
      </c>
      <c r="YJ3" t="s">
        <v>136</v>
      </c>
      <c r="YK3" t="s">
        <v>136</v>
      </c>
      <c r="YL3" t="s">
        <v>136</v>
      </c>
      <c r="YM3" t="s">
        <v>136</v>
      </c>
      <c r="YN3" t="s">
        <v>136</v>
      </c>
      <c r="YO3" t="s">
        <v>136</v>
      </c>
      <c r="YP3" t="s">
        <v>136</v>
      </c>
      <c r="YQ3" t="s">
        <v>136</v>
      </c>
      <c r="YR3" t="s">
        <v>136</v>
      </c>
      <c r="YS3" t="s">
        <v>136</v>
      </c>
      <c r="YT3" t="s">
        <v>136</v>
      </c>
      <c r="YU3" t="s">
        <v>136</v>
      </c>
      <c r="YV3" t="s">
        <v>136</v>
      </c>
      <c r="YW3" t="s">
        <v>136</v>
      </c>
      <c r="YX3" t="s">
        <v>136</v>
      </c>
      <c r="YY3" t="s">
        <v>136</v>
      </c>
      <c r="YZ3" t="s">
        <v>136</v>
      </c>
      <c r="ZA3" t="s">
        <v>136</v>
      </c>
      <c r="ZB3" t="s">
        <v>136</v>
      </c>
      <c r="ZC3" t="s">
        <v>136</v>
      </c>
      <c r="ZD3" t="s">
        <v>136</v>
      </c>
      <c r="ZE3" t="s">
        <v>136</v>
      </c>
      <c r="ZF3" t="s">
        <v>136</v>
      </c>
      <c r="ZG3" t="s">
        <v>136</v>
      </c>
      <c r="ZH3" t="s">
        <v>136</v>
      </c>
      <c r="ZI3" t="s">
        <v>136</v>
      </c>
      <c r="ZJ3" t="s">
        <v>136</v>
      </c>
      <c r="ZK3" t="s">
        <v>136</v>
      </c>
      <c r="ZL3" t="s">
        <v>136</v>
      </c>
      <c r="ZM3" t="s">
        <v>136</v>
      </c>
      <c r="ZN3" t="s">
        <v>136</v>
      </c>
      <c r="ZO3" t="s">
        <v>136</v>
      </c>
      <c r="ZP3" t="s">
        <v>136</v>
      </c>
      <c r="ZQ3" t="s">
        <v>136</v>
      </c>
      <c r="ZR3" t="s">
        <v>136</v>
      </c>
      <c r="ZS3" t="s">
        <v>136</v>
      </c>
      <c r="ZT3" t="s">
        <v>136</v>
      </c>
      <c r="ZU3" t="s">
        <v>136</v>
      </c>
      <c r="ZV3" t="s">
        <v>136</v>
      </c>
      <c r="ZW3" t="s">
        <v>136</v>
      </c>
      <c r="ZX3" t="s">
        <v>136</v>
      </c>
      <c r="ZY3" t="s">
        <v>136</v>
      </c>
      <c r="ZZ3" t="s">
        <v>136</v>
      </c>
      <c r="AAA3" t="s">
        <v>136</v>
      </c>
      <c r="AAB3" t="s">
        <v>136</v>
      </c>
      <c r="AAC3" t="s">
        <v>136</v>
      </c>
      <c r="AAD3" t="s">
        <v>136</v>
      </c>
      <c r="AAE3" t="s">
        <v>136</v>
      </c>
      <c r="AAF3" t="s">
        <v>136</v>
      </c>
      <c r="AAG3" t="s">
        <v>136</v>
      </c>
      <c r="AAH3" t="s">
        <v>136</v>
      </c>
      <c r="AAI3" t="s">
        <v>136</v>
      </c>
      <c r="AAJ3" t="s">
        <v>136</v>
      </c>
      <c r="AAK3" t="s">
        <v>136</v>
      </c>
      <c r="AAL3" t="s">
        <v>136</v>
      </c>
      <c r="AAM3" t="s">
        <v>136</v>
      </c>
      <c r="AAN3" t="s">
        <v>136</v>
      </c>
      <c r="AAO3" t="s">
        <v>136</v>
      </c>
      <c r="AAP3" t="s">
        <v>136</v>
      </c>
      <c r="AAQ3" t="s">
        <v>136</v>
      </c>
      <c r="AAR3" t="s">
        <v>136</v>
      </c>
      <c r="AAS3" t="s">
        <v>136</v>
      </c>
      <c r="AAT3" t="s">
        <v>136</v>
      </c>
      <c r="AAU3" t="s">
        <v>136</v>
      </c>
      <c r="AAV3" t="s">
        <v>136</v>
      </c>
      <c r="AAW3" t="s">
        <v>136</v>
      </c>
      <c r="AAX3" t="s">
        <v>136</v>
      </c>
      <c r="AAY3" t="s">
        <v>136</v>
      </c>
      <c r="AAZ3" t="s">
        <v>136</v>
      </c>
      <c r="ABA3" t="s">
        <v>136</v>
      </c>
      <c r="ABB3" t="s">
        <v>136</v>
      </c>
      <c r="ABC3" t="s">
        <v>136</v>
      </c>
      <c r="ABD3" t="s">
        <v>136</v>
      </c>
      <c r="ABE3" t="s">
        <v>135</v>
      </c>
      <c r="ABF3" t="s">
        <v>135</v>
      </c>
      <c r="ABG3" t="s">
        <v>135</v>
      </c>
      <c r="ABH3" t="s">
        <v>135</v>
      </c>
      <c r="ABI3" t="s">
        <v>136</v>
      </c>
      <c r="ABJ3" t="s">
        <v>136</v>
      </c>
      <c r="ABK3" t="s">
        <v>136</v>
      </c>
      <c r="ABL3" t="s">
        <v>136</v>
      </c>
      <c r="ABM3" t="s">
        <v>136</v>
      </c>
      <c r="ABN3" t="s">
        <v>136</v>
      </c>
      <c r="ABO3" t="s">
        <v>136</v>
      </c>
      <c r="ABP3" t="s">
        <v>136</v>
      </c>
      <c r="ABQ3" t="s">
        <v>136</v>
      </c>
      <c r="ABR3" t="s">
        <v>136</v>
      </c>
      <c r="ABS3" t="s">
        <v>136</v>
      </c>
      <c r="ABT3" t="s">
        <v>136</v>
      </c>
      <c r="ABU3" t="s">
        <v>136</v>
      </c>
      <c r="ABV3" t="s">
        <v>136</v>
      </c>
      <c r="ABW3" t="s">
        <v>136</v>
      </c>
      <c r="ABX3" t="s">
        <v>136</v>
      </c>
      <c r="ABY3" t="s">
        <v>136</v>
      </c>
      <c r="ABZ3" t="s">
        <v>136</v>
      </c>
      <c r="ACA3" t="s">
        <v>136</v>
      </c>
      <c r="ACB3" t="s">
        <v>136</v>
      </c>
      <c r="ACC3" t="s">
        <v>136</v>
      </c>
      <c r="ACD3" t="s">
        <v>136</v>
      </c>
      <c r="ACE3" t="s">
        <v>136</v>
      </c>
      <c r="ACF3" t="s">
        <v>136</v>
      </c>
      <c r="ACG3" t="s">
        <v>136</v>
      </c>
      <c r="ACH3" t="s">
        <v>136</v>
      </c>
      <c r="ACI3" t="s">
        <v>136</v>
      </c>
      <c r="ACJ3" t="s">
        <v>136</v>
      </c>
      <c r="ACK3" t="s">
        <v>136</v>
      </c>
      <c r="ACL3" t="s">
        <v>136</v>
      </c>
      <c r="ACM3" t="s">
        <v>136</v>
      </c>
      <c r="ACN3" t="s">
        <v>136</v>
      </c>
      <c r="ACO3" t="s">
        <v>136</v>
      </c>
      <c r="ACP3" t="s">
        <v>136</v>
      </c>
      <c r="ACQ3" t="s">
        <v>136</v>
      </c>
      <c r="ACR3" t="s">
        <v>136</v>
      </c>
      <c r="ACS3" t="s">
        <v>136</v>
      </c>
      <c r="ACT3" t="s">
        <v>136</v>
      </c>
      <c r="ACU3" t="s">
        <v>136</v>
      </c>
      <c r="ACV3" t="s">
        <v>136</v>
      </c>
      <c r="ACW3" t="s">
        <v>136</v>
      </c>
      <c r="ACX3" t="s">
        <v>136</v>
      </c>
      <c r="ACY3" t="s">
        <v>136</v>
      </c>
      <c r="ACZ3" t="s">
        <v>136</v>
      </c>
      <c r="ADA3" t="s">
        <v>136</v>
      </c>
      <c r="ADB3" t="s">
        <v>136</v>
      </c>
      <c r="ADC3" t="s">
        <v>136</v>
      </c>
      <c r="ADD3" t="s">
        <v>136</v>
      </c>
      <c r="ADE3" t="s">
        <v>136</v>
      </c>
      <c r="ADF3" t="s">
        <v>136</v>
      </c>
      <c r="ADG3" t="s">
        <v>136</v>
      </c>
      <c r="ADH3" t="s">
        <v>136</v>
      </c>
      <c r="ADI3" t="s">
        <v>136</v>
      </c>
      <c r="ADJ3" t="s">
        <v>136</v>
      </c>
      <c r="ADK3" t="s">
        <v>136</v>
      </c>
      <c r="ADL3" t="s">
        <v>136</v>
      </c>
      <c r="ADM3" t="s">
        <v>136</v>
      </c>
      <c r="ADN3" t="s">
        <v>136</v>
      </c>
      <c r="ADO3" t="s">
        <v>136</v>
      </c>
      <c r="ADP3" t="s">
        <v>136</v>
      </c>
      <c r="ADQ3" t="s">
        <v>136</v>
      </c>
      <c r="ADR3" t="s">
        <v>136</v>
      </c>
      <c r="ADS3" t="s">
        <v>136</v>
      </c>
      <c r="ADT3" t="s">
        <v>136</v>
      </c>
      <c r="ADU3" t="s">
        <v>136</v>
      </c>
      <c r="ADV3" t="s">
        <v>136</v>
      </c>
      <c r="ADW3" t="s">
        <v>136</v>
      </c>
      <c r="ADX3" t="s">
        <v>136</v>
      </c>
      <c r="ADY3" t="s">
        <v>136</v>
      </c>
      <c r="ADZ3" t="s">
        <v>136</v>
      </c>
      <c r="AEA3" t="s">
        <v>136</v>
      </c>
      <c r="AEB3" t="s">
        <v>136</v>
      </c>
      <c r="AEC3" t="s">
        <v>136</v>
      </c>
      <c r="AED3" t="s">
        <v>136</v>
      </c>
      <c r="AEE3" t="s">
        <v>136</v>
      </c>
      <c r="AEF3" t="s">
        <v>136</v>
      </c>
      <c r="AEG3" t="s">
        <v>136</v>
      </c>
      <c r="AEH3" t="s">
        <v>136</v>
      </c>
      <c r="AEI3" t="s">
        <v>136</v>
      </c>
      <c r="AEJ3" t="s">
        <v>136</v>
      </c>
      <c r="AEK3" t="s">
        <v>136</v>
      </c>
      <c r="AEL3" t="s">
        <v>136</v>
      </c>
      <c r="AEM3" t="s">
        <v>136</v>
      </c>
      <c r="AEN3" t="s">
        <v>136</v>
      </c>
      <c r="AEO3" t="s">
        <v>136</v>
      </c>
      <c r="AEP3" t="s">
        <v>136</v>
      </c>
      <c r="AEQ3" t="s">
        <v>136</v>
      </c>
      <c r="AER3" t="s">
        <v>136</v>
      </c>
      <c r="AES3" t="s">
        <v>136</v>
      </c>
      <c r="AET3" t="s">
        <v>136</v>
      </c>
      <c r="AEU3" t="s">
        <v>136</v>
      </c>
      <c r="AEV3" t="s">
        <v>136</v>
      </c>
      <c r="AEW3" t="s">
        <v>136</v>
      </c>
      <c r="AEX3" t="s">
        <v>136</v>
      </c>
      <c r="AEY3" t="s">
        <v>136</v>
      </c>
      <c r="AEZ3" t="s">
        <v>136</v>
      </c>
      <c r="AFA3" t="s">
        <v>136</v>
      </c>
      <c r="AFB3" t="s">
        <v>136</v>
      </c>
      <c r="AFC3" t="s">
        <v>136</v>
      </c>
      <c r="AFD3" t="s">
        <v>136</v>
      </c>
      <c r="AFE3" t="s">
        <v>136</v>
      </c>
      <c r="AFF3" t="s">
        <v>136</v>
      </c>
      <c r="AFG3" t="s">
        <v>136</v>
      </c>
      <c r="AFH3" t="s">
        <v>136</v>
      </c>
      <c r="AFI3" t="s">
        <v>136</v>
      </c>
      <c r="AFJ3" t="s">
        <v>136</v>
      </c>
      <c r="AFK3" t="s">
        <v>136</v>
      </c>
      <c r="AFL3" t="s">
        <v>136</v>
      </c>
      <c r="AFM3" t="s">
        <v>136</v>
      </c>
      <c r="AFN3" t="s">
        <v>136</v>
      </c>
      <c r="AFO3" t="s">
        <v>136</v>
      </c>
      <c r="AFP3" t="s">
        <v>136</v>
      </c>
      <c r="AFQ3" t="s">
        <v>136</v>
      </c>
      <c r="AFR3" t="s">
        <v>135</v>
      </c>
      <c r="AFS3" t="s">
        <v>136</v>
      </c>
      <c r="AFT3" t="s">
        <v>135</v>
      </c>
      <c r="AFU3" t="s">
        <v>136</v>
      </c>
      <c r="AFV3" t="s">
        <v>135</v>
      </c>
      <c r="AFW3" t="s">
        <v>136</v>
      </c>
      <c r="AFX3" t="s">
        <v>136</v>
      </c>
      <c r="AFY3" t="s">
        <v>136</v>
      </c>
      <c r="AFZ3" t="s">
        <v>136</v>
      </c>
      <c r="AGA3" t="s">
        <v>136</v>
      </c>
      <c r="AGB3" t="s">
        <v>136</v>
      </c>
      <c r="AGC3" t="s">
        <v>136</v>
      </c>
      <c r="AGD3" t="s">
        <v>136</v>
      </c>
      <c r="AGE3" t="s">
        <v>136</v>
      </c>
      <c r="AGF3" t="s">
        <v>135</v>
      </c>
      <c r="AGG3" t="s">
        <v>136</v>
      </c>
      <c r="AGH3" t="s">
        <v>136</v>
      </c>
      <c r="AGI3" t="s">
        <v>136</v>
      </c>
      <c r="AGJ3" t="s">
        <v>136</v>
      </c>
      <c r="AGK3" t="s">
        <v>136</v>
      </c>
      <c r="AGL3" t="s">
        <v>136</v>
      </c>
      <c r="AGM3" t="s">
        <v>136</v>
      </c>
      <c r="AGN3" t="s">
        <v>136</v>
      </c>
      <c r="AGO3" t="s">
        <v>136</v>
      </c>
      <c r="AGP3" t="s">
        <v>136</v>
      </c>
      <c r="AGQ3" t="s">
        <v>136</v>
      </c>
      <c r="AGR3" t="s">
        <v>136</v>
      </c>
      <c r="AGS3" t="s">
        <v>135</v>
      </c>
      <c r="AGT3" t="s">
        <v>135</v>
      </c>
      <c r="AGU3" t="s">
        <v>135</v>
      </c>
      <c r="AGV3" t="s">
        <v>135</v>
      </c>
      <c r="AGW3" t="s">
        <v>135</v>
      </c>
      <c r="AGX3" t="s">
        <v>135</v>
      </c>
      <c r="AGY3" t="s">
        <v>135</v>
      </c>
      <c r="AGZ3" t="s">
        <v>135</v>
      </c>
      <c r="AHA3" t="s">
        <v>135</v>
      </c>
      <c r="AHB3" t="s">
        <v>135</v>
      </c>
      <c r="AHC3" t="s">
        <v>135</v>
      </c>
      <c r="AHD3" t="s">
        <v>135</v>
      </c>
      <c r="AHE3" t="s">
        <v>135</v>
      </c>
      <c r="AHF3" t="s">
        <v>135</v>
      </c>
      <c r="AHG3" t="s">
        <v>135</v>
      </c>
      <c r="AHH3" t="s">
        <v>135</v>
      </c>
      <c r="AHI3" t="s">
        <v>135</v>
      </c>
      <c r="AHJ3" t="s">
        <v>135</v>
      </c>
      <c r="AHK3" t="s">
        <v>135</v>
      </c>
      <c r="AHL3" t="s">
        <v>135</v>
      </c>
      <c r="AHM3" t="s">
        <v>135</v>
      </c>
      <c r="AHN3" t="s">
        <v>135</v>
      </c>
      <c r="AHO3" t="s">
        <v>135</v>
      </c>
      <c r="AHP3" t="s">
        <v>135</v>
      </c>
      <c r="AHQ3" t="s">
        <v>135</v>
      </c>
      <c r="AHR3" t="s">
        <v>135</v>
      </c>
      <c r="AHS3" t="s">
        <v>135</v>
      </c>
      <c r="AHT3" t="s">
        <v>135</v>
      </c>
      <c r="AHU3" t="s">
        <v>135</v>
      </c>
      <c r="AHV3" t="s">
        <v>135</v>
      </c>
      <c r="AHW3" t="s">
        <v>135</v>
      </c>
      <c r="AHX3" t="s">
        <v>135</v>
      </c>
      <c r="AHY3" t="s">
        <v>135</v>
      </c>
      <c r="AHZ3" t="s">
        <v>135</v>
      </c>
      <c r="AIA3" t="s">
        <v>135</v>
      </c>
      <c r="AIB3" t="s">
        <v>135</v>
      </c>
      <c r="AIC3" t="s">
        <v>135</v>
      </c>
      <c r="AID3" t="s">
        <v>135</v>
      </c>
      <c r="AIE3" t="s">
        <v>135</v>
      </c>
      <c r="AIF3" t="s">
        <v>135</v>
      </c>
      <c r="AIG3" t="s">
        <v>135</v>
      </c>
      <c r="AIH3" t="s">
        <v>135</v>
      </c>
      <c r="AII3" t="s">
        <v>135</v>
      </c>
      <c r="AIJ3" t="s">
        <v>135</v>
      </c>
      <c r="AIK3" t="s">
        <v>135</v>
      </c>
      <c r="AIL3" t="s">
        <v>135</v>
      </c>
      <c r="AIM3" t="s">
        <v>135</v>
      </c>
      <c r="AIN3" t="s">
        <v>135</v>
      </c>
      <c r="AIO3" t="s">
        <v>135</v>
      </c>
      <c r="AIP3" t="s">
        <v>135</v>
      </c>
      <c r="AIQ3" t="s">
        <v>135</v>
      </c>
      <c r="AIR3" t="s">
        <v>135</v>
      </c>
      <c r="AIS3" t="s">
        <v>135</v>
      </c>
      <c r="AIT3" t="s">
        <v>135</v>
      </c>
      <c r="AIU3" t="s">
        <v>135</v>
      </c>
      <c r="AIV3" t="s">
        <v>135</v>
      </c>
      <c r="AIW3" t="s">
        <v>135</v>
      </c>
      <c r="AIX3" t="s">
        <v>135</v>
      </c>
      <c r="AIY3" t="s">
        <v>135</v>
      </c>
      <c r="AIZ3" t="s">
        <v>135</v>
      </c>
      <c r="AJA3" t="s">
        <v>135</v>
      </c>
      <c r="AJB3" t="s">
        <v>135</v>
      </c>
      <c r="AJC3" t="s">
        <v>135</v>
      </c>
      <c r="AJD3" t="s">
        <v>135</v>
      </c>
      <c r="AJE3" t="s">
        <v>135</v>
      </c>
      <c r="AJF3" t="s">
        <v>135</v>
      </c>
      <c r="AJG3" t="s">
        <v>135</v>
      </c>
      <c r="AJH3" t="s">
        <v>135</v>
      </c>
      <c r="AJI3" t="s">
        <v>135</v>
      </c>
      <c r="AJJ3" t="s">
        <v>135</v>
      </c>
      <c r="AJK3" t="s">
        <v>135</v>
      </c>
      <c r="AJL3" t="s">
        <v>135</v>
      </c>
      <c r="AJM3" t="s">
        <v>135</v>
      </c>
      <c r="AJN3" t="s">
        <v>135</v>
      </c>
      <c r="AJO3" t="s">
        <v>135</v>
      </c>
      <c r="AJP3" t="s">
        <v>135</v>
      </c>
      <c r="AJQ3" t="s">
        <v>135</v>
      </c>
      <c r="AJR3" t="s">
        <v>135</v>
      </c>
      <c r="AJS3" t="s">
        <v>135</v>
      </c>
      <c r="AJT3" t="s">
        <v>135</v>
      </c>
      <c r="AJU3" t="s">
        <v>135</v>
      </c>
      <c r="AJV3" t="s">
        <v>135</v>
      </c>
      <c r="AJW3" t="s">
        <v>135</v>
      </c>
      <c r="AJX3" t="s">
        <v>135</v>
      </c>
      <c r="AJY3" t="s">
        <v>135</v>
      </c>
      <c r="AJZ3" t="s">
        <v>135</v>
      </c>
      <c r="AKA3" t="s">
        <v>135</v>
      </c>
    </row>
    <row r="4" spans="1:963" x14ac:dyDescent="0.25">
      <c r="B4" s="101">
        <f>IF(B3="Y",B2*1,"")</f>
        <v>490</v>
      </c>
      <c r="C4" s="101">
        <f t="shared" ref="C4:BN4" si="0">IF(C3="Y",C2*1,"")</f>
        <v>2700</v>
      </c>
      <c r="D4" s="101">
        <f t="shared" si="0"/>
        <v>2700</v>
      </c>
      <c r="E4" s="101">
        <f t="shared" si="0"/>
        <v>4200</v>
      </c>
      <c r="F4" s="101">
        <f t="shared" si="0"/>
        <v>5600</v>
      </c>
      <c r="G4" s="101">
        <f t="shared" si="0"/>
        <v>2800</v>
      </c>
      <c r="H4" s="101">
        <f t="shared" si="0"/>
        <v>4000</v>
      </c>
      <c r="I4" s="101">
        <f t="shared" si="0"/>
        <v>2500</v>
      </c>
      <c r="J4" s="101">
        <f t="shared" si="0"/>
        <v>600</v>
      </c>
      <c r="K4" s="101">
        <f t="shared" si="0"/>
        <v>3500</v>
      </c>
      <c r="L4" s="101">
        <f t="shared" si="0"/>
        <v>2800</v>
      </c>
      <c r="M4" s="101">
        <f t="shared" si="0"/>
        <v>2700</v>
      </c>
      <c r="N4" s="101">
        <f t="shared" si="0"/>
        <v>1600</v>
      </c>
      <c r="O4" s="101">
        <f t="shared" si="0"/>
        <v>1500</v>
      </c>
      <c r="P4" s="101">
        <f t="shared" si="0"/>
        <v>33200</v>
      </c>
      <c r="Q4" s="101">
        <f t="shared" si="0"/>
        <v>45600</v>
      </c>
      <c r="R4" s="101">
        <f t="shared" si="0"/>
        <v>3700</v>
      </c>
      <c r="S4" s="101">
        <f t="shared" si="0"/>
        <v>2100</v>
      </c>
      <c r="T4" s="101">
        <f t="shared" si="0"/>
        <v>2400</v>
      </c>
      <c r="U4" s="101">
        <f t="shared" si="0"/>
        <v>4000</v>
      </c>
      <c r="V4" s="101">
        <f t="shared" si="0"/>
        <v>3300</v>
      </c>
      <c r="W4" s="101">
        <f t="shared" si="0"/>
        <v>280</v>
      </c>
      <c r="X4" s="101">
        <f t="shared" si="0"/>
        <v>1900</v>
      </c>
      <c r="Y4" s="101">
        <f t="shared" si="0"/>
        <v>2000</v>
      </c>
      <c r="Z4" s="101">
        <f t="shared" si="0"/>
        <v>2700</v>
      </c>
      <c r="AA4" s="101">
        <f t="shared" si="0"/>
        <v>5100</v>
      </c>
      <c r="AB4" s="101">
        <f t="shared" si="0"/>
        <v>3800</v>
      </c>
      <c r="AC4" s="101">
        <f t="shared" si="0"/>
        <v>7400</v>
      </c>
      <c r="AD4" s="101">
        <f t="shared" si="0"/>
        <v>1500</v>
      </c>
      <c r="AE4" s="101">
        <f t="shared" si="0"/>
        <v>1200</v>
      </c>
      <c r="AF4" s="101">
        <f t="shared" si="0"/>
        <v>2400</v>
      </c>
      <c r="AG4" s="101" t="str">
        <f t="shared" si="0"/>
        <v/>
      </c>
      <c r="AH4" s="101" t="str">
        <f t="shared" si="0"/>
        <v/>
      </c>
      <c r="AI4" s="101">
        <f t="shared" si="0"/>
        <v>18100</v>
      </c>
      <c r="AJ4" s="101">
        <f t="shared" si="0"/>
        <v>36700</v>
      </c>
      <c r="AK4" s="101" t="str">
        <f t="shared" si="0"/>
        <v/>
      </c>
      <c r="AL4" s="101" t="str">
        <f t="shared" si="0"/>
        <v/>
      </c>
      <c r="AM4" s="101">
        <f t="shared" si="0"/>
        <v>14000</v>
      </c>
      <c r="AN4" s="101">
        <f t="shared" si="0"/>
        <v>4000</v>
      </c>
      <c r="AO4" s="101">
        <f t="shared" si="0"/>
        <v>20900</v>
      </c>
      <c r="AP4" s="101">
        <f t="shared" si="0"/>
        <v>8400</v>
      </c>
      <c r="AQ4" s="101">
        <f t="shared" si="0"/>
        <v>7400</v>
      </c>
      <c r="AR4" s="101">
        <f t="shared" si="0"/>
        <v>1500</v>
      </c>
      <c r="AS4" s="101">
        <f t="shared" si="0"/>
        <v>4700</v>
      </c>
      <c r="AT4" s="101">
        <f t="shared" si="0"/>
        <v>8700</v>
      </c>
      <c r="AU4" s="101">
        <f t="shared" si="0"/>
        <v>6500</v>
      </c>
      <c r="AV4" s="101">
        <f t="shared" si="0"/>
        <v>2600</v>
      </c>
      <c r="AW4" s="101">
        <f t="shared" si="0"/>
        <v>5200</v>
      </c>
      <c r="AX4" s="101">
        <f t="shared" si="0"/>
        <v>1200</v>
      </c>
      <c r="AY4" s="101">
        <f t="shared" si="0"/>
        <v>48900</v>
      </c>
      <c r="AZ4" s="101">
        <f t="shared" si="0"/>
        <v>7500</v>
      </c>
      <c r="BA4" s="101" t="str">
        <f t="shared" si="0"/>
        <v/>
      </c>
      <c r="BB4" s="101">
        <f t="shared" si="0"/>
        <v>3800</v>
      </c>
      <c r="BC4" s="101">
        <f t="shared" si="0"/>
        <v>490</v>
      </c>
      <c r="BD4" s="101">
        <f t="shared" si="0"/>
        <v>8700</v>
      </c>
      <c r="BE4" s="101">
        <f t="shared" si="0"/>
        <v>610</v>
      </c>
      <c r="BF4" s="101">
        <f t="shared" si="0"/>
        <v>7700</v>
      </c>
      <c r="BG4" s="101">
        <f t="shared" si="0"/>
        <v>6100</v>
      </c>
      <c r="BH4" s="101">
        <f t="shared" si="0"/>
        <v>330</v>
      </c>
      <c r="BI4" s="101">
        <f t="shared" si="0"/>
        <v>5900</v>
      </c>
      <c r="BJ4" s="101">
        <f t="shared" si="0"/>
        <v>3900</v>
      </c>
      <c r="BK4" s="101">
        <f t="shared" si="0"/>
        <v>8600</v>
      </c>
      <c r="BL4" s="101">
        <f t="shared" si="0"/>
        <v>13000</v>
      </c>
      <c r="BM4" s="101">
        <f t="shared" si="0"/>
        <v>6900</v>
      </c>
      <c r="BN4" s="101" t="str">
        <f t="shared" si="0"/>
        <v/>
      </c>
      <c r="BO4" s="101">
        <f t="shared" ref="BO4:DZ4" si="1">IF(BO3="Y",BO2*1,"")</f>
        <v>7300</v>
      </c>
      <c r="BP4" s="101">
        <f t="shared" si="1"/>
        <v>2900</v>
      </c>
      <c r="BQ4" s="101">
        <f t="shared" si="1"/>
        <v>890</v>
      </c>
      <c r="BR4" s="101">
        <f t="shared" si="1"/>
        <v>240</v>
      </c>
      <c r="BS4" s="101">
        <f t="shared" si="1"/>
        <v>120</v>
      </c>
      <c r="BT4" s="101">
        <f t="shared" si="1"/>
        <v>300</v>
      </c>
      <c r="BU4" s="101">
        <f t="shared" si="1"/>
        <v>210</v>
      </c>
      <c r="BV4" s="101">
        <f t="shared" si="1"/>
        <v>230</v>
      </c>
      <c r="BW4" s="101">
        <f t="shared" si="1"/>
        <v>180</v>
      </c>
      <c r="BX4" s="101">
        <f t="shared" si="1"/>
        <v>110</v>
      </c>
      <c r="BY4" s="101">
        <f t="shared" si="1"/>
        <v>130</v>
      </c>
      <c r="BZ4" s="101">
        <f t="shared" si="1"/>
        <v>90</v>
      </c>
      <c r="CA4" s="101">
        <f t="shared" si="1"/>
        <v>50</v>
      </c>
      <c r="CB4" s="101">
        <f t="shared" si="1"/>
        <v>110</v>
      </c>
      <c r="CC4" s="101">
        <f t="shared" si="1"/>
        <v>160</v>
      </c>
      <c r="CD4" s="101">
        <f t="shared" si="1"/>
        <v>130</v>
      </c>
      <c r="CE4" s="101">
        <f t="shared" si="1"/>
        <v>740</v>
      </c>
      <c r="CF4" s="101">
        <f t="shared" si="1"/>
        <v>320</v>
      </c>
      <c r="CG4" s="101">
        <f t="shared" si="1"/>
        <v>800</v>
      </c>
      <c r="CH4" s="101">
        <f t="shared" si="1"/>
        <v>830</v>
      </c>
      <c r="CI4" s="101">
        <f t="shared" si="1"/>
        <v>350</v>
      </c>
      <c r="CJ4" s="101">
        <f t="shared" si="1"/>
        <v>450</v>
      </c>
      <c r="CK4" s="101">
        <f t="shared" si="1"/>
        <v>80</v>
      </c>
      <c r="CL4" s="101">
        <f t="shared" si="1"/>
        <v>140</v>
      </c>
      <c r="CM4" s="101">
        <f t="shared" si="1"/>
        <v>690</v>
      </c>
      <c r="CN4" s="101">
        <f t="shared" si="1"/>
        <v>400</v>
      </c>
      <c r="CO4" s="101">
        <f t="shared" si="1"/>
        <v>180</v>
      </c>
      <c r="CP4" s="101">
        <f t="shared" si="1"/>
        <v>420</v>
      </c>
      <c r="CQ4" s="101">
        <f t="shared" si="1"/>
        <v>100</v>
      </c>
      <c r="CR4" s="101">
        <f t="shared" si="1"/>
        <v>1100</v>
      </c>
      <c r="CS4" s="101">
        <f t="shared" si="1"/>
        <v>100</v>
      </c>
      <c r="CT4" s="101">
        <f t="shared" si="1"/>
        <v>80</v>
      </c>
      <c r="CU4" s="101">
        <f t="shared" si="1"/>
        <v>540</v>
      </c>
      <c r="CV4" s="101">
        <f t="shared" si="1"/>
        <v>110</v>
      </c>
      <c r="CW4" s="101">
        <f t="shared" si="1"/>
        <v>150</v>
      </c>
      <c r="CX4" s="101">
        <f t="shared" si="1"/>
        <v>170</v>
      </c>
      <c r="CY4" s="101">
        <f t="shared" si="1"/>
        <v>950</v>
      </c>
      <c r="CZ4" s="101">
        <f t="shared" si="1"/>
        <v>290</v>
      </c>
      <c r="DA4" s="101">
        <f t="shared" si="1"/>
        <v>100</v>
      </c>
      <c r="DB4" s="101">
        <f t="shared" si="1"/>
        <v>320</v>
      </c>
      <c r="DC4" s="101">
        <f t="shared" si="1"/>
        <v>180</v>
      </c>
      <c r="DD4" s="101">
        <f t="shared" si="1"/>
        <v>90</v>
      </c>
      <c r="DE4" s="101">
        <f t="shared" si="1"/>
        <v>70</v>
      </c>
      <c r="DF4" s="101">
        <f t="shared" si="1"/>
        <v>280</v>
      </c>
      <c r="DG4" s="101">
        <f t="shared" si="1"/>
        <v>40</v>
      </c>
      <c r="DH4" s="101">
        <f t="shared" si="1"/>
        <v>250</v>
      </c>
      <c r="DI4" s="101">
        <f t="shared" si="1"/>
        <v>170</v>
      </c>
      <c r="DJ4" s="101">
        <f t="shared" si="1"/>
        <v>470</v>
      </c>
      <c r="DK4" s="101">
        <f t="shared" si="1"/>
        <v>410</v>
      </c>
      <c r="DL4" s="101">
        <f t="shared" si="1"/>
        <v>60</v>
      </c>
      <c r="DM4" s="101">
        <f t="shared" si="1"/>
        <v>340</v>
      </c>
      <c r="DN4" s="101">
        <f t="shared" si="1"/>
        <v>330</v>
      </c>
      <c r="DO4" s="101">
        <f t="shared" si="1"/>
        <v>60</v>
      </c>
      <c r="DP4" s="101">
        <f t="shared" si="1"/>
        <v>390</v>
      </c>
      <c r="DQ4" s="101">
        <f t="shared" si="1"/>
        <v>520</v>
      </c>
      <c r="DR4" s="101">
        <f t="shared" si="1"/>
        <v>140</v>
      </c>
      <c r="DS4" s="101">
        <f t="shared" si="1"/>
        <v>270</v>
      </c>
      <c r="DT4" s="101">
        <f t="shared" si="1"/>
        <v>110</v>
      </c>
      <c r="DU4" s="101">
        <f t="shared" si="1"/>
        <v>60</v>
      </c>
      <c r="DV4" s="101">
        <f t="shared" si="1"/>
        <v>340</v>
      </c>
      <c r="DW4" s="101">
        <f t="shared" si="1"/>
        <v>330</v>
      </c>
      <c r="DX4" s="101">
        <f t="shared" si="1"/>
        <v>140</v>
      </c>
      <c r="DY4" s="101">
        <f t="shared" si="1"/>
        <v>250</v>
      </c>
      <c r="DZ4" s="101">
        <f t="shared" si="1"/>
        <v>900</v>
      </c>
      <c r="EA4" s="101">
        <f t="shared" ref="EA4:GL4" si="2">IF(EA3="Y",EA2*1,"")</f>
        <v>1700</v>
      </c>
      <c r="EB4" s="101">
        <f t="shared" si="2"/>
        <v>3000</v>
      </c>
      <c r="EC4" s="101">
        <f t="shared" si="2"/>
        <v>1100</v>
      </c>
      <c r="ED4" s="101">
        <f t="shared" si="2"/>
        <v>290</v>
      </c>
      <c r="EE4" s="101">
        <f t="shared" si="2"/>
        <v>170</v>
      </c>
      <c r="EF4" s="101">
        <f t="shared" si="2"/>
        <v>230</v>
      </c>
      <c r="EG4" s="101">
        <f t="shared" si="2"/>
        <v>1400</v>
      </c>
      <c r="EH4" s="101">
        <f t="shared" si="2"/>
        <v>100</v>
      </c>
      <c r="EI4" s="101">
        <f t="shared" si="2"/>
        <v>90</v>
      </c>
      <c r="EJ4" s="101">
        <f t="shared" si="2"/>
        <v>380</v>
      </c>
      <c r="EK4" s="101">
        <f t="shared" si="2"/>
        <v>1700</v>
      </c>
      <c r="EL4" s="101">
        <f t="shared" si="2"/>
        <v>470</v>
      </c>
      <c r="EM4" s="101">
        <f t="shared" si="2"/>
        <v>190</v>
      </c>
      <c r="EN4" s="101">
        <f t="shared" si="2"/>
        <v>840</v>
      </c>
      <c r="EO4" s="101">
        <f t="shared" si="2"/>
        <v>40</v>
      </c>
      <c r="EP4" s="101">
        <f t="shared" si="2"/>
        <v>150</v>
      </c>
      <c r="EQ4" s="101">
        <f t="shared" si="2"/>
        <v>60</v>
      </c>
      <c r="ER4" s="101">
        <f t="shared" si="2"/>
        <v>330</v>
      </c>
      <c r="ES4" s="101">
        <f t="shared" si="2"/>
        <v>80</v>
      </c>
      <c r="ET4" s="101">
        <f t="shared" si="2"/>
        <v>240</v>
      </c>
      <c r="EU4" s="101">
        <f t="shared" si="2"/>
        <v>440</v>
      </c>
      <c r="EV4" s="101">
        <f t="shared" si="2"/>
        <v>440</v>
      </c>
      <c r="EW4" s="101">
        <f t="shared" si="2"/>
        <v>550</v>
      </c>
      <c r="EX4" s="101">
        <f t="shared" si="2"/>
        <v>1400</v>
      </c>
      <c r="EY4" s="101">
        <f t="shared" si="2"/>
        <v>250</v>
      </c>
      <c r="EZ4" s="101">
        <f t="shared" si="2"/>
        <v>400</v>
      </c>
      <c r="FA4" s="101">
        <f t="shared" si="2"/>
        <v>3200</v>
      </c>
      <c r="FB4" s="101">
        <f t="shared" si="2"/>
        <v>280</v>
      </c>
      <c r="FC4" s="101">
        <f t="shared" si="2"/>
        <v>900</v>
      </c>
      <c r="FD4" s="101">
        <f t="shared" si="2"/>
        <v>600</v>
      </c>
      <c r="FE4" s="101">
        <f t="shared" si="2"/>
        <v>930</v>
      </c>
      <c r="FF4" s="101">
        <f t="shared" si="2"/>
        <v>1400</v>
      </c>
      <c r="FG4" s="101">
        <f t="shared" si="2"/>
        <v>3900</v>
      </c>
      <c r="FH4" s="101">
        <f t="shared" si="2"/>
        <v>6600</v>
      </c>
      <c r="FI4" s="101">
        <f t="shared" si="2"/>
        <v>2100</v>
      </c>
      <c r="FJ4" s="101">
        <f t="shared" si="2"/>
        <v>9300</v>
      </c>
      <c r="FK4" s="101">
        <f t="shared" si="2"/>
        <v>2400</v>
      </c>
      <c r="FL4" s="101">
        <f t="shared" si="2"/>
        <v>760</v>
      </c>
      <c r="FM4" s="101">
        <f t="shared" si="2"/>
        <v>470</v>
      </c>
      <c r="FN4" s="101">
        <f t="shared" si="2"/>
        <v>4100</v>
      </c>
      <c r="FO4" s="101">
        <f t="shared" si="2"/>
        <v>2200</v>
      </c>
      <c r="FP4" s="101">
        <f t="shared" si="2"/>
        <v>26300</v>
      </c>
      <c r="FQ4" s="101">
        <f t="shared" si="2"/>
        <v>5700</v>
      </c>
      <c r="FR4" s="101">
        <f t="shared" si="2"/>
        <v>1900</v>
      </c>
      <c r="FS4" s="101">
        <f t="shared" si="2"/>
        <v>1500</v>
      </c>
      <c r="FT4" s="101">
        <f t="shared" si="2"/>
        <v>2600</v>
      </c>
      <c r="FU4" s="101">
        <f t="shared" si="2"/>
        <v>3500</v>
      </c>
      <c r="FV4" s="101">
        <f t="shared" si="2"/>
        <v>11600</v>
      </c>
      <c r="FW4" s="101">
        <f t="shared" si="2"/>
        <v>9800</v>
      </c>
      <c r="FX4" s="101">
        <f t="shared" si="2"/>
        <v>240</v>
      </c>
      <c r="FY4" s="101">
        <f t="shared" si="2"/>
        <v>2000</v>
      </c>
      <c r="FZ4" s="101">
        <f t="shared" si="2"/>
        <v>430</v>
      </c>
      <c r="GA4" s="101">
        <f t="shared" si="2"/>
        <v>110</v>
      </c>
      <c r="GB4" s="101">
        <f t="shared" si="2"/>
        <v>1100</v>
      </c>
      <c r="GC4" s="101">
        <f t="shared" si="2"/>
        <v>240</v>
      </c>
      <c r="GD4" s="101">
        <f t="shared" si="2"/>
        <v>3300</v>
      </c>
      <c r="GE4" s="101">
        <f t="shared" si="2"/>
        <v>1900</v>
      </c>
      <c r="GF4" s="101">
        <f t="shared" si="2"/>
        <v>1400</v>
      </c>
      <c r="GG4" s="101">
        <f t="shared" si="2"/>
        <v>4800</v>
      </c>
      <c r="GH4" s="101">
        <f t="shared" si="2"/>
        <v>4300</v>
      </c>
      <c r="GI4" s="101">
        <f t="shared" si="2"/>
        <v>3800</v>
      </c>
      <c r="GJ4" s="101">
        <f t="shared" si="2"/>
        <v>2900</v>
      </c>
      <c r="GK4" s="101">
        <f t="shared" si="2"/>
        <v>210</v>
      </c>
      <c r="GL4" s="101">
        <f t="shared" si="2"/>
        <v>1600</v>
      </c>
      <c r="GM4" s="101">
        <f t="shared" ref="GM4:IX4" si="3">IF(GM3="Y",GM2*1,"")</f>
        <v>780</v>
      </c>
      <c r="GN4" s="101">
        <f t="shared" si="3"/>
        <v>620</v>
      </c>
      <c r="GO4" s="101">
        <f t="shared" si="3"/>
        <v>2000</v>
      </c>
      <c r="GP4" s="101">
        <f t="shared" si="3"/>
        <v>2000</v>
      </c>
      <c r="GQ4" s="101">
        <f t="shared" si="3"/>
        <v>470</v>
      </c>
      <c r="GR4" s="101">
        <f t="shared" si="3"/>
        <v>570</v>
      </c>
      <c r="GS4" s="101">
        <f t="shared" si="3"/>
        <v>620</v>
      </c>
      <c r="GT4" s="101">
        <f t="shared" si="3"/>
        <v>3200</v>
      </c>
      <c r="GU4" s="101">
        <f t="shared" si="3"/>
        <v>650</v>
      </c>
      <c r="GV4" s="101">
        <f t="shared" si="3"/>
        <v>2300</v>
      </c>
      <c r="GW4" s="101">
        <f t="shared" si="3"/>
        <v>4600</v>
      </c>
      <c r="GX4" s="101">
        <f t="shared" si="3"/>
        <v>2600</v>
      </c>
      <c r="GY4" s="101">
        <f t="shared" si="3"/>
        <v>1300</v>
      </c>
      <c r="GZ4" s="101">
        <f t="shared" si="3"/>
        <v>5700</v>
      </c>
      <c r="HA4" s="101">
        <f t="shared" si="3"/>
        <v>3700</v>
      </c>
      <c r="HB4" s="101">
        <f t="shared" si="3"/>
        <v>3500</v>
      </c>
      <c r="HC4" s="101">
        <f t="shared" si="3"/>
        <v>3800</v>
      </c>
      <c r="HD4" s="101">
        <f t="shared" si="3"/>
        <v>3200</v>
      </c>
      <c r="HE4" s="101">
        <f t="shared" si="3"/>
        <v>930</v>
      </c>
      <c r="HF4" s="101">
        <f t="shared" si="3"/>
        <v>1600</v>
      </c>
      <c r="HG4" s="101">
        <f t="shared" si="3"/>
        <v>620</v>
      </c>
      <c r="HH4" s="101">
        <f t="shared" si="3"/>
        <v>590</v>
      </c>
      <c r="HI4" s="101">
        <f t="shared" si="3"/>
        <v>160</v>
      </c>
      <c r="HJ4" s="101">
        <f t="shared" si="3"/>
        <v>6500</v>
      </c>
      <c r="HK4" s="101">
        <f t="shared" si="3"/>
        <v>6300</v>
      </c>
      <c r="HL4" s="101">
        <f t="shared" si="3"/>
        <v>5400</v>
      </c>
      <c r="HM4" s="101">
        <f t="shared" si="3"/>
        <v>3800</v>
      </c>
      <c r="HN4" s="101">
        <f t="shared" si="3"/>
        <v>8700</v>
      </c>
      <c r="HO4" s="101">
        <f t="shared" si="3"/>
        <v>4000</v>
      </c>
      <c r="HP4" s="101">
        <f t="shared" si="3"/>
        <v>230</v>
      </c>
      <c r="HQ4" s="101">
        <f t="shared" si="3"/>
        <v>13900</v>
      </c>
      <c r="HR4" s="101">
        <f t="shared" si="3"/>
        <v>13600</v>
      </c>
      <c r="HS4" s="101">
        <f t="shared" si="3"/>
        <v>6900</v>
      </c>
      <c r="HT4" s="101">
        <f t="shared" si="3"/>
        <v>1600</v>
      </c>
      <c r="HU4" s="101">
        <f t="shared" si="3"/>
        <v>980</v>
      </c>
      <c r="HV4" s="101">
        <f t="shared" si="3"/>
        <v>780</v>
      </c>
      <c r="HW4" s="101">
        <f t="shared" si="3"/>
        <v>390</v>
      </c>
      <c r="HX4" s="101">
        <f t="shared" si="3"/>
        <v>2500</v>
      </c>
      <c r="HY4" s="101">
        <f t="shared" si="3"/>
        <v>3800</v>
      </c>
      <c r="HZ4" s="101">
        <f t="shared" si="3"/>
        <v>870</v>
      </c>
      <c r="IA4" s="101">
        <f t="shared" si="3"/>
        <v>180</v>
      </c>
      <c r="IB4" s="101">
        <f t="shared" si="3"/>
        <v>1500</v>
      </c>
      <c r="IC4" s="101">
        <f t="shared" si="3"/>
        <v>750</v>
      </c>
      <c r="ID4" s="101">
        <f t="shared" si="3"/>
        <v>380</v>
      </c>
      <c r="IE4" s="101">
        <f t="shared" si="3"/>
        <v>1200</v>
      </c>
      <c r="IF4" s="101">
        <f t="shared" si="3"/>
        <v>2700</v>
      </c>
      <c r="IG4" s="101">
        <f t="shared" si="3"/>
        <v>1600</v>
      </c>
      <c r="IH4" s="101">
        <f t="shared" si="3"/>
        <v>1100</v>
      </c>
      <c r="II4" s="101">
        <f t="shared" si="3"/>
        <v>1500</v>
      </c>
      <c r="IJ4" s="101">
        <f t="shared" si="3"/>
        <v>990</v>
      </c>
      <c r="IK4" s="101">
        <f t="shared" si="3"/>
        <v>1400</v>
      </c>
      <c r="IL4" s="101">
        <f t="shared" si="3"/>
        <v>1400</v>
      </c>
      <c r="IM4" s="101">
        <f t="shared" si="3"/>
        <v>1200</v>
      </c>
      <c r="IN4" s="101">
        <f t="shared" si="3"/>
        <v>1400</v>
      </c>
      <c r="IO4" s="101">
        <f t="shared" si="3"/>
        <v>1400</v>
      </c>
      <c r="IP4" s="101">
        <f t="shared" si="3"/>
        <v>1500</v>
      </c>
      <c r="IQ4" s="101">
        <f t="shared" si="3"/>
        <v>820</v>
      </c>
      <c r="IR4" s="101">
        <f t="shared" si="3"/>
        <v>3200</v>
      </c>
      <c r="IS4" s="101">
        <f t="shared" si="3"/>
        <v>2100</v>
      </c>
      <c r="IT4" s="101">
        <f t="shared" si="3"/>
        <v>2600</v>
      </c>
      <c r="IU4" s="101">
        <f t="shared" si="3"/>
        <v>2900</v>
      </c>
      <c r="IV4" s="101">
        <f t="shared" si="3"/>
        <v>1400</v>
      </c>
      <c r="IW4" s="101">
        <f t="shared" si="3"/>
        <v>1200</v>
      </c>
      <c r="IX4" s="101">
        <f t="shared" si="3"/>
        <v>710</v>
      </c>
      <c r="IY4" s="101">
        <f t="shared" ref="IY4:LJ4" si="4">IF(IY3="Y",IY2*1,"")</f>
        <v>1100</v>
      </c>
      <c r="IZ4" s="101">
        <f t="shared" si="4"/>
        <v>2900</v>
      </c>
      <c r="JA4" s="101">
        <f t="shared" si="4"/>
        <v>2700</v>
      </c>
      <c r="JB4" s="101">
        <f t="shared" si="4"/>
        <v>2600</v>
      </c>
      <c r="JC4" s="101">
        <f t="shared" si="4"/>
        <v>2600</v>
      </c>
      <c r="JD4" s="101" t="str">
        <f t="shared" si="4"/>
        <v/>
      </c>
      <c r="JE4" s="101" t="str">
        <f t="shared" si="4"/>
        <v/>
      </c>
      <c r="JF4" s="101" t="str">
        <f t="shared" si="4"/>
        <v/>
      </c>
      <c r="JG4" s="101" t="str">
        <f t="shared" si="4"/>
        <v/>
      </c>
      <c r="JH4" s="101" t="str">
        <f t="shared" si="4"/>
        <v/>
      </c>
      <c r="JI4" s="101" t="str">
        <f t="shared" si="4"/>
        <v/>
      </c>
      <c r="JJ4" s="101" t="str">
        <f t="shared" si="4"/>
        <v/>
      </c>
      <c r="JK4" s="101" t="str">
        <f t="shared" si="4"/>
        <v/>
      </c>
      <c r="JL4" s="101" t="str">
        <f t="shared" si="4"/>
        <v/>
      </c>
      <c r="JM4" s="101" t="str">
        <f t="shared" si="4"/>
        <v/>
      </c>
      <c r="JN4" s="101" t="str">
        <f t="shared" si="4"/>
        <v/>
      </c>
      <c r="JO4" s="101" t="str">
        <f t="shared" si="4"/>
        <v/>
      </c>
      <c r="JP4" s="101" t="str">
        <f t="shared" si="4"/>
        <v/>
      </c>
      <c r="JQ4" s="101" t="str">
        <f t="shared" si="4"/>
        <v/>
      </c>
      <c r="JR4" s="101" t="str">
        <f t="shared" si="4"/>
        <v/>
      </c>
      <c r="JS4" s="101" t="str">
        <f t="shared" si="4"/>
        <v/>
      </c>
      <c r="JT4" s="101">
        <f t="shared" si="4"/>
        <v>24900</v>
      </c>
      <c r="JU4" s="101" t="str">
        <f t="shared" si="4"/>
        <v/>
      </c>
      <c r="JV4" s="101" t="str">
        <f t="shared" si="4"/>
        <v/>
      </c>
      <c r="JW4" s="101" t="str">
        <f t="shared" si="4"/>
        <v/>
      </c>
      <c r="JX4" s="101" t="str">
        <f t="shared" si="4"/>
        <v/>
      </c>
      <c r="JY4" s="101" t="str">
        <f t="shared" si="4"/>
        <v/>
      </c>
      <c r="JZ4" s="101" t="str">
        <f t="shared" si="4"/>
        <v/>
      </c>
      <c r="KA4" s="101" t="str">
        <f t="shared" si="4"/>
        <v/>
      </c>
      <c r="KB4" s="101" t="str">
        <f t="shared" si="4"/>
        <v/>
      </c>
      <c r="KC4" s="101" t="str">
        <f t="shared" si="4"/>
        <v/>
      </c>
      <c r="KD4" s="101" t="str">
        <f t="shared" si="4"/>
        <v/>
      </c>
      <c r="KE4" s="101" t="str">
        <f t="shared" si="4"/>
        <v/>
      </c>
      <c r="KF4" s="101" t="str">
        <f t="shared" si="4"/>
        <v/>
      </c>
      <c r="KG4" s="101" t="str">
        <f t="shared" si="4"/>
        <v/>
      </c>
      <c r="KH4" s="101" t="str">
        <f t="shared" si="4"/>
        <v/>
      </c>
      <c r="KI4" s="101" t="str">
        <f t="shared" si="4"/>
        <v/>
      </c>
      <c r="KJ4" s="101" t="str">
        <f t="shared" si="4"/>
        <v/>
      </c>
      <c r="KK4" s="101" t="str">
        <f t="shared" si="4"/>
        <v/>
      </c>
      <c r="KL4" s="101" t="str">
        <f t="shared" si="4"/>
        <v/>
      </c>
      <c r="KM4" s="101" t="str">
        <f t="shared" si="4"/>
        <v/>
      </c>
      <c r="KN4" s="101" t="str">
        <f t="shared" si="4"/>
        <v/>
      </c>
      <c r="KO4" s="101" t="str">
        <f t="shared" si="4"/>
        <v/>
      </c>
      <c r="KP4" s="101" t="str">
        <f t="shared" si="4"/>
        <v/>
      </c>
      <c r="KQ4" s="101" t="str">
        <f t="shared" si="4"/>
        <v/>
      </c>
      <c r="KR4" s="101" t="str">
        <f t="shared" si="4"/>
        <v/>
      </c>
      <c r="KS4" s="101" t="str">
        <f t="shared" si="4"/>
        <v/>
      </c>
      <c r="KT4" s="101" t="str">
        <f t="shared" si="4"/>
        <v/>
      </c>
      <c r="KU4" s="101" t="str">
        <f t="shared" si="4"/>
        <v/>
      </c>
      <c r="KV4" s="101">
        <f t="shared" si="4"/>
        <v>680</v>
      </c>
      <c r="KW4" s="101">
        <f t="shared" si="4"/>
        <v>410</v>
      </c>
      <c r="KX4" s="101" t="str">
        <f t="shared" si="4"/>
        <v/>
      </c>
      <c r="KY4" s="101" t="str">
        <f t="shared" si="4"/>
        <v/>
      </c>
      <c r="KZ4" s="101" t="str">
        <f t="shared" si="4"/>
        <v/>
      </c>
      <c r="LA4" s="101" t="str">
        <f t="shared" si="4"/>
        <v/>
      </c>
      <c r="LB4" s="101" t="str">
        <f t="shared" si="4"/>
        <v/>
      </c>
      <c r="LC4" s="101" t="str">
        <f t="shared" si="4"/>
        <v/>
      </c>
      <c r="LD4" s="101" t="str">
        <f t="shared" si="4"/>
        <v/>
      </c>
      <c r="LE4" s="101">
        <f t="shared" si="4"/>
        <v>14100</v>
      </c>
      <c r="LF4" s="101" t="str">
        <f t="shared" si="4"/>
        <v/>
      </c>
      <c r="LG4" s="101" t="str">
        <f t="shared" si="4"/>
        <v/>
      </c>
      <c r="LH4" s="101" t="str">
        <f t="shared" si="4"/>
        <v/>
      </c>
      <c r="LI4" s="101" t="str">
        <f t="shared" si="4"/>
        <v/>
      </c>
      <c r="LJ4" s="101" t="str">
        <f t="shared" si="4"/>
        <v/>
      </c>
      <c r="LK4" s="101" t="str">
        <f t="shared" ref="LK4:NV4" si="5">IF(LK3="Y",LK2*1,"")</f>
        <v/>
      </c>
      <c r="LL4" s="101" t="str">
        <f t="shared" si="5"/>
        <v/>
      </c>
      <c r="LM4" s="101" t="str">
        <f t="shared" si="5"/>
        <v/>
      </c>
      <c r="LN4" s="101" t="str">
        <f t="shared" si="5"/>
        <v/>
      </c>
      <c r="LO4" s="101">
        <f t="shared" si="5"/>
        <v>8700</v>
      </c>
      <c r="LP4" s="101">
        <f t="shared" si="5"/>
        <v>3700</v>
      </c>
      <c r="LQ4" s="101">
        <f t="shared" si="5"/>
        <v>3400</v>
      </c>
      <c r="LR4" s="101">
        <f t="shared" si="5"/>
        <v>5900</v>
      </c>
      <c r="LS4" s="101">
        <f t="shared" si="5"/>
        <v>7100</v>
      </c>
      <c r="LT4" s="101">
        <f t="shared" si="5"/>
        <v>2100</v>
      </c>
      <c r="LU4" s="101">
        <f t="shared" si="5"/>
        <v>3800</v>
      </c>
      <c r="LV4" s="101">
        <f t="shared" si="5"/>
        <v>3500</v>
      </c>
      <c r="LW4" s="101">
        <f t="shared" si="5"/>
        <v>3900</v>
      </c>
      <c r="LX4" s="101">
        <f t="shared" si="5"/>
        <v>3800</v>
      </c>
      <c r="LY4" s="101">
        <f t="shared" si="5"/>
        <v>2200</v>
      </c>
      <c r="LZ4" s="101">
        <f t="shared" si="5"/>
        <v>3200</v>
      </c>
      <c r="MA4" s="101" t="str">
        <f t="shared" si="5"/>
        <v/>
      </c>
      <c r="MB4" s="101" t="str">
        <f t="shared" si="5"/>
        <v/>
      </c>
      <c r="MC4" s="101">
        <f t="shared" si="5"/>
        <v>38600</v>
      </c>
      <c r="MD4" s="101">
        <f t="shared" si="5"/>
        <v>1100</v>
      </c>
      <c r="ME4" s="101">
        <f t="shared" si="5"/>
        <v>1600</v>
      </c>
      <c r="MF4" s="101">
        <f t="shared" si="5"/>
        <v>1900</v>
      </c>
      <c r="MG4" s="101" t="str">
        <f t="shared" si="5"/>
        <v/>
      </c>
      <c r="MH4" s="101">
        <f t="shared" si="5"/>
        <v>4800</v>
      </c>
      <c r="MI4" s="101">
        <f t="shared" si="5"/>
        <v>13800</v>
      </c>
      <c r="MJ4" s="101">
        <f t="shared" si="5"/>
        <v>3300</v>
      </c>
      <c r="MK4" s="101">
        <f t="shared" si="5"/>
        <v>7400</v>
      </c>
      <c r="ML4" s="101">
        <f t="shared" si="5"/>
        <v>4900</v>
      </c>
      <c r="MM4" s="101" t="str">
        <f t="shared" si="5"/>
        <v/>
      </c>
      <c r="MN4" s="101">
        <f t="shared" si="5"/>
        <v>3100</v>
      </c>
      <c r="MO4" s="101">
        <f t="shared" si="5"/>
        <v>3200</v>
      </c>
      <c r="MP4" s="101">
        <f t="shared" si="5"/>
        <v>370</v>
      </c>
      <c r="MQ4" s="101">
        <f t="shared" si="5"/>
        <v>2900</v>
      </c>
      <c r="MR4" s="101">
        <f t="shared" si="5"/>
        <v>3400</v>
      </c>
      <c r="MS4" s="101">
        <f t="shared" si="5"/>
        <v>3200</v>
      </c>
      <c r="MT4" s="101">
        <f t="shared" si="5"/>
        <v>3100</v>
      </c>
      <c r="MU4" s="101">
        <f t="shared" si="5"/>
        <v>5500</v>
      </c>
      <c r="MV4" s="101">
        <f t="shared" si="5"/>
        <v>3500</v>
      </c>
      <c r="MW4" s="101">
        <f t="shared" si="5"/>
        <v>3100</v>
      </c>
      <c r="MX4" s="101">
        <f t="shared" si="5"/>
        <v>2700</v>
      </c>
      <c r="MY4" s="101">
        <f t="shared" si="5"/>
        <v>190</v>
      </c>
      <c r="MZ4" s="101">
        <f t="shared" si="5"/>
        <v>2400</v>
      </c>
      <c r="NA4" s="101">
        <f t="shared" si="5"/>
        <v>450</v>
      </c>
      <c r="NB4" s="101">
        <f t="shared" si="5"/>
        <v>720</v>
      </c>
      <c r="NC4" s="101">
        <f t="shared" si="5"/>
        <v>3500</v>
      </c>
      <c r="ND4" s="101">
        <f t="shared" si="5"/>
        <v>1400</v>
      </c>
      <c r="NE4" s="101">
        <f t="shared" si="5"/>
        <v>2400</v>
      </c>
      <c r="NF4" s="101">
        <f t="shared" si="5"/>
        <v>1700</v>
      </c>
      <c r="NG4" s="101">
        <f t="shared" si="5"/>
        <v>2100</v>
      </c>
      <c r="NH4" s="101" t="str">
        <f t="shared" si="5"/>
        <v/>
      </c>
      <c r="NI4" s="101">
        <f t="shared" si="5"/>
        <v>3100</v>
      </c>
      <c r="NJ4" s="101" t="str">
        <f t="shared" si="5"/>
        <v/>
      </c>
      <c r="NK4" s="101">
        <f t="shared" si="5"/>
        <v>3800</v>
      </c>
      <c r="NL4" s="101">
        <f t="shared" si="5"/>
        <v>5400</v>
      </c>
      <c r="NM4" s="101">
        <f t="shared" si="5"/>
        <v>2200</v>
      </c>
      <c r="NN4" s="101">
        <f t="shared" si="5"/>
        <v>2800</v>
      </c>
      <c r="NO4" s="101">
        <f t="shared" si="5"/>
        <v>1800</v>
      </c>
      <c r="NP4" s="101">
        <f t="shared" si="5"/>
        <v>2700</v>
      </c>
      <c r="NQ4" s="101">
        <f t="shared" si="5"/>
        <v>3000</v>
      </c>
      <c r="NR4" s="101">
        <f t="shared" si="5"/>
        <v>2800</v>
      </c>
      <c r="NS4" s="101">
        <f t="shared" si="5"/>
        <v>3200</v>
      </c>
      <c r="NT4" s="101" t="str">
        <f t="shared" si="5"/>
        <v/>
      </c>
      <c r="NU4" s="101">
        <f t="shared" si="5"/>
        <v>4400</v>
      </c>
      <c r="NV4" s="101">
        <f t="shared" si="5"/>
        <v>31800</v>
      </c>
      <c r="NW4" s="101">
        <f t="shared" ref="NW4:QH4" si="6">IF(NW3="Y",NW2*1,"")</f>
        <v>9600</v>
      </c>
      <c r="NX4" s="101">
        <f t="shared" si="6"/>
        <v>650</v>
      </c>
      <c r="NY4" s="101">
        <f t="shared" si="6"/>
        <v>410</v>
      </c>
      <c r="NZ4" s="101">
        <f t="shared" si="6"/>
        <v>140</v>
      </c>
      <c r="OA4" s="101">
        <f t="shared" si="6"/>
        <v>520</v>
      </c>
      <c r="OB4" s="101">
        <f t="shared" si="6"/>
        <v>400</v>
      </c>
      <c r="OC4" s="101">
        <f t="shared" si="6"/>
        <v>150</v>
      </c>
      <c r="OD4" s="101">
        <f t="shared" si="6"/>
        <v>190</v>
      </c>
      <c r="OE4" s="101">
        <f t="shared" si="6"/>
        <v>170</v>
      </c>
      <c r="OF4" s="101">
        <f t="shared" si="6"/>
        <v>70</v>
      </c>
      <c r="OG4" s="101">
        <f t="shared" si="6"/>
        <v>80</v>
      </c>
      <c r="OH4" s="101">
        <f t="shared" si="6"/>
        <v>220</v>
      </c>
      <c r="OI4" s="101">
        <f t="shared" si="6"/>
        <v>490</v>
      </c>
      <c r="OJ4" s="101">
        <f t="shared" si="6"/>
        <v>130</v>
      </c>
      <c r="OK4" s="101">
        <f t="shared" si="6"/>
        <v>200</v>
      </c>
      <c r="OL4" s="101">
        <f t="shared" si="6"/>
        <v>350</v>
      </c>
      <c r="OM4" s="101">
        <f t="shared" si="6"/>
        <v>120</v>
      </c>
      <c r="ON4" s="101">
        <f t="shared" si="6"/>
        <v>330</v>
      </c>
      <c r="OO4" s="101">
        <f t="shared" si="6"/>
        <v>180</v>
      </c>
      <c r="OP4" s="101">
        <f t="shared" si="6"/>
        <v>380</v>
      </c>
      <c r="OQ4" s="101">
        <f t="shared" si="6"/>
        <v>140</v>
      </c>
      <c r="OR4" s="101">
        <f t="shared" si="6"/>
        <v>210</v>
      </c>
      <c r="OS4" s="101">
        <f t="shared" si="6"/>
        <v>910</v>
      </c>
      <c r="OT4" s="101">
        <f t="shared" si="6"/>
        <v>610</v>
      </c>
      <c r="OU4" s="101">
        <f t="shared" si="6"/>
        <v>840</v>
      </c>
      <c r="OV4" s="101">
        <f t="shared" si="6"/>
        <v>420</v>
      </c>
      <c r="OW4" s="101">
        <f t="shared" si="6"/>
        <v>120</v>
      </c>
      <c r="OX4" s="101">
        <f t="shared" si="6"/>
        <v>380</v>
      </c>
      <c r="OY4" s="101">
        <f t="shared" si="6"/>
        <v>540</v>
      </c>
      <c r="OZ4" s="101">
        <f t="shared" si="6"/>
        <v>590</v>
      </c>
      <c r="PA4" s="101">
        <f t="shared" si="6"/>
        <v>230</v>
      </c>
      <c r="PB4" s="101">
        <f t="shared" si="6"/>
        <v>170</v>
      </c>
      <c r="PC4" s="101">
        <f t="shared" si="6"/>
        <v>260</v>
      </c>
      <c r="PD4" s="101">
        <f t="shared" si="6"/>
        <v>240</v>
      </c>
      <c r="PE4" s="101">
        <f t="shared" si="6"/>
        <v>280</v>
      </c>
      <c r="PF4" s="101">
        <f t="shared" si="6"/>
        <v>60</v>
      </c>
      <c r="PG4" s="101">
        <f t="shared" si="6"/>
        <v>170</v>
      </c>
      <c r="PH4" s="101">
        <f t="shared" si="6"/>
        <v>160</v>
      </c>
      <c r="PI4" s="101">
        <f t="shared" si="6"/>
        <v>170</v>
      </c>
      <c r="PJ4" s="101">
        <f t="shared" si="6"/>
        <v>290</v>
      </c>
      <c r="PK4" s="101">
        <f t="shared" si="6"/>
        <v>80</v>
      </c>
      <c r="PL4" s="101">
        <f t="shared" si="6"/>
        <v>190</v>
      </c>
      <c r="PM4" s="101">
        <f t="shared" si="6"/>
        <v>180</v>
      </c>
      <c r="PN4" s="101">
        <f t="shared" si="6"/>
        <v>1200</v>
      </c>
      <c r="PO4" s="101">
        <f t="shared" si="6"/>
        <v>750</v>
      </c>
      <c r="PP4" s="101">
        <f t="shared" si="6"/>
        <v>300</v>
      </c>
      <c r="PQ4" s="101">
        <f t="shared" si="6"/>
        <v>210</v>
      </c>
      <c r="PR4" s="101">
        <f t="shared" si="6"/>
        <v>140</v>
      </c>
      <c r="PS4" s="101">
        <f t="shared" si="6"/>
        <v>130</v>
      </c>
      <c r="PT4" s="101">
        <f t="shared" si="6"/>
        <v>840</v>
      </c>
      <c r="PU4" s="101">
        <f t="shared" si="6"/>
        <v>750</v>
      </c>
      <c r="PV4" s="101">
        <f t="shared" si="6"/>
        <v>360</v>
      </c>
      <c r="PW4" s="101">
        <f t="shared" si="6"/>
        <v>470</v>
      </c>
      <c r="PX4" s="101">
        <f t="shared" si="6"/>
        <v>580</v>
      </c>
      <c r="PY4" s="101">
        <f t="shared" si="6"/>
        <v>580</v>
      </c>
      <c r="PZ4" s="101">
        <f t="shared" si="6"/>
        <v>70</v>
      </c>
      <c r="QA4" s="101">
        <f t="shared" si="6"/>
        <v>200</v>
      </c>
      <c r="QB4" s="101">
        <f t="shared" si="6"/>
        <v>180</v>
      </c>
      <c r="QC4" s="101">
        <f t="shared" si="6"/>
        <v>190</v>
      </c>
      <c r="QD4" s="101">
        <f t="shared" si="6"/>
        <v>350</v>
      </c>
      <c r="QE4" s="101">
        <f t="shared" si="6"/>
        <v>350</v>
      </c>
      <c r="QF4" s="101">
        <f t="shared" si="6"/>
        <v>250</v>
      </c>
      <c r="QG4" s="101">
        <f t="shared" si="6"/>
        <v>300</v>
      </c>
      <c r="QH4" s="101">
        <f t="shared" si="6"/>
        <v>520</v>
      </c>
      <c r="QI4" s="101">
        <f t="shared" ref="QI4:ST4" si="7">IF(QI3="Y",QI2*1,"")</f>
        <v>780</v>
      </c>
      <c r="QJ4" s="101">
        <f t="shared" si="7"/>
        <v>160</v>
      </c>
      <c r="QK4" s="101">
        <f t="shared" si="7"/>
        <v>260</v>
      </c>
      <c r="QL4" s="101">
        <f t="shared" si="7"/>
        <v>130</v>
      </c>
      <c r="QM4" s="101">
        <f t="shared" si="7"/>
        <v>250</v>
      </c>
      <c r="QN4" s="101">
        <f t="shared" si="7"/>
        <v>190</v>
      </c>
      <c r="QO4" s="101">
        <f t="shared" si="7"/>
        <v>90</v>
      </c>
      <c r="QP4" s="101">
        <f t="shared" si="7"/>
        <v>840</v>
      </c>
      <c r="QQ4" s="101">
        <f t="shared" si="7"/>
        <v>1300</v>
      </c>
      <c r="QR4" s="101">
        <f t="shared" si="7"/>
        <v>50</v>
      </c>
      <c r="QS4" s="101">
        <f t="shared" si="7"/>
        <v>560</v>
      </c>
      <c r="QT4" s="101">
        <f t="shared" si="7"/>
        <v>140</v>
      </c>
      <c r="QU4" s="101">
        <f t="shared" si="7"/>
        <v>80</v>
      </c>
      <c r="QV4" s="101">
        <f t="shared" si="7"/>
        <v>110</v>
      </c>
      <c r="QW4" s="101">
        <f t="shared" si="7"/>
        <v>80</v>
      </c>
      <c r="QX4" s="101">
        <f t="shared" si="7"/>
        <v>200</v>
      </c>
      <c r="QY4" s="101">
        <f t="shared" si="7"/>
        <v>1300</v>
      </c>
      <c r="QZ4" s="101">
        <f t="shared" si="7"/>
        <v>370</v>
      </c>
      <c r="RA4" s="101">
        <f t="shared" si="7"/>
        <v>9600</v>
      </c>
      <c r="RB4" s="101">
        <f t="shared" si="7"/>
        <v>9000</v>
      </c>
      <c r="RC4" s="101">
        <f t="shared" si="7"/>
        <v>7500</v>
      </c>
      <c r="RD4" s="101">
        <f t="shared" si="7"/>
        <v>4000</v>
      </c>
      <c r="RE4" s="101">
        <f t="shared" si="7"/>
        <v>5000</v>
      </c>
      <c r="RF4" s="101">
        <f t="shared" si="7"/>
        <v>5000</v>
      </c>
      <c r="RG4" s="101">
        <f t="shared" si="7"/>
        <v>4400</v>
      </c>
      <c r="RH4" s="101">
        <f t="shared" si="7"/>
        <v>3500</v>
      </c>
      <c r="RI4" s="101">
        <f t="shared" si="7"/>
        <v>2000</v>
      </c>
      <c r="RJ4" s="101">
        <f t="shared" si="7"/>
        <v>250</v>
      </c>
      <c r="RK4" s="101">
        <f t="shared" si="7"/>
        <v>180</v>
      </c>
      <c r="RL4" s="101">
        <f t="shared" si="7"/>
        <v>2200</v>
      </c>
      <c r="RM4" s="101">
        <f t="shared" si="7"/>
        <v>2100</v>
      </c>
      <c r="RN4" s="101">
        <f t="shared" si="7"/>
        <v>1900</v>
      </c>
      <c r="RO4" s="101">
        <f t="shared" si="7"/>
        <v>2300</v>
      </c>
      <c r="RP4" s="101">
        <f t="shared" si="7"/>
        <v>2700</v>
      </c>
      <c r="RQ4" s="101">
        <f t="shared" si="7"/>
        <v>500</v>
      </c>
      <c r="RR4" s="101">
        <f t="shared" si="7"/>
        <v>440</v>
      </c>
      <c r="RS4" s="101">
        <f t="shared" si="7"/>
        <v>710</v>
      </c>
      <c r="RT4" s="101">
        <f t="shared" si="7"/>
        <v>3000</v>
      </c>
      <c r="RU4" s="101">
        <f t="shared" si="7"/>
        <v>1800</v>
      </c>
      <c r="RV4" s="101">
        <f t="shared" si="7"/>
        <v>170</v>
      </c>
      <c r="RW4" s="101">
        <f t="shared" si="7"/>
        <v>340</v>
      </c>
      <c r="RX4" s="101">
        <f t="shared" si="7"/>
        <v>340</v>
      </c>
      <c r="RY4" s="101">
        <f t="shared" si="7"/>
        <v>70</v>
      </c>
      <c r="RZ4" s="101">
        <f t="shared" si="7"/>
        <v>460</v>
      </c>
      <c r="SA4" s="101">
        <f t="shared" si="7"/>
        <v>490</v>
      </c>
      <c r="SB4" s="101">
        <f t="shared" si="7"/>
        <v>730</v>
      </c>
      <c r="SC4" s="101">
        <f t="shared" si="7"/>
        <v>540</v>
      </c>
      <c r="SD4" s="101">
        <f t="shared" si="7"/>
        <v>620</v>
      </c>
      <c r="SE4" s="101">
        <f t="shared" si="7"/>
        <v>690</v>
      </c>
      <c r="SF4" s="101">
        <f t="shared" si="7"/>
        <v>660</v>
      </c>
      <c r="SG4" s="101">
        <f t="shared" si="7"/>
        <v>1500</v>
      </c>
      <c r="SH4" s="101">
        <f t="shared" si="7"/>
        <v>780</v>
      </c>
      <c r="SI4" s="101">
        <f t="shared" si="7"/>
        <v>130</v>
      </c>
      <c r="SJ4" s="101">
        <f t="shared" si="7"/>
        <v>260</v>
      </c>
      <c r="SK4" s="101">
        <f t="shared" si="7"/>
        <v>2900</v>
      </c>
      <c r="SL4" s="101">
        <f t="shared" si="7"/>
        <v>930</v>
      </c>
      <c r="SM4" s="101">
        <f t="shared" si="7"/>
        <v>2400</v>
      </c>
      <c r="SN4" s="101">
        <f t="shared" si="7"/>
        <v>2700</v>
      </c>
      <c r="SO4" s="101" t="str">
        <f t="shared" si="7"/>
        <v/>
      </c>
      <c r="SP4" s="101">
        <f t="shared" si="7"/>
        <v>980</v>
      </c>
      <c r="SQ4" s="101">
        <f t="shared" si="7"/>
        <v>400</v>
      </c>
      <c r="SR4" s="101">
        <f t="shared" si="7"/>
        <v>270</v>
      </c>
      <c r="SS4" s="101">
        <f t="shared" si="7"/>
        <v>540</v>
      </c>
      <c r="ST4" s="101">
        <f t="shared" si="7"/>
        <v>550</v>
      </c>
      <c r="SU4" s="101">
        <f t="shared" ref="SU4:VF4" si="8">IF(SU3="Y",SU2*1,"")</f>
        <v>670</v>
      </c>
      <c r="SV4" s="101">
        <f t="shared" si="8"/>
        <v>830</v>
      </c>
      <c r="SW4" s="101">
        <f t="shared" si="8"/>
        <v>640</v>
      </c>
      <c r="SX4" s="101">
        <f t="shared" si="8"/>
        <v>1600</v>
      </c>
      <c r="SY4" s="101">
        <f t="shared" si="8"/>
        <v>3300</v>
      </c>
      <c r="SZ4" s="101">
        <f t="shared" si="8"/>
        <v>380</v>
      </c>
      <c r="TA4" s="101">
        <f t="shared" si="8"/>
        <v>3000</v>
      </c>
      <c r="TB4" s="101">
        <f t="shared" si="8"/>
        <v>4100</v>
      </c>
      <c r="TC4" s="101">
        <f t="shared" si="8"/>
        <v>10800</v>
      </c>
      <c r="TD4" s="101">
        <f t="shared" si="8"/>
        <v>2900</v>
      </c>
      <c r="TE4" s="101">
        <f t="shared" si="8"/>
        <v>36500</v>
      </c>
      <c r="TF4" s="101">
        <f t="shared" si="8"/>
        <v>4100</v>
      </c>
      <c r="TG4" s="101">
        <f t="shared" si="8"/>
        <v>2400</v>
      </c>
      <c r="TH4" s="101">
        <f t="shared" si="8"/>
        <v>440</v>
      </c>
      <c r="TI4" s="101">
        <f t="shared" si="8"/>
        <v>2400</v>
      </c>
      <c r="TJ4" s="101">
        <f t="shared" si="8"/>
        <v>1800</v>
      </c>
      <c r="TK4" s="101" t="str">
        <f t="shared" si="8"/>
        <v/>
      </c>
      <c r="TL4" s="101">
        <f t="shared" si="8"/>
        <v>3000</v>
      </c>
      <c r="TM4" s="101">
        <f t="shared" si="8"/>
        <v>2100</v>
      </c>
      <c r="TN4" s="101" t="str">
        <f t="shared" si="8"/>
        <v/>
      </c>
      <c r="TO4" s="101">
        <f t="shared" si="8"/>
        <v>1800</v>
      </c>
      <c r="TP4" s="101">
        <f t="shared" si="8"/>
        <v>51000</v>
      </c>
      <c r="TQ4" s="101">
        <f t="shared" si="8"/>
        <v>4200</v>
      </c>
      <c r="TR4" s="101">
        <f t="shared" si="8"/>
        <v>2300</v>
      </c>
      <c r="TS4" s="101">
        <f t="shared" si="8"/>
        <v>450</v>
      </c>
      <c r="TT4" s="101">
        <f t="shared" si="8"/>
        <v>2200</v>
      </c>
      <c r="TU4" s="101">
        <f t="shared" si="8"/>
        <v>11300</v>
      </c>
      <c r="TV4" s="101">
        <f t="shared" si="8"/>
        <v>880</v>
      </c>
      <c r="TW4" s="101">
        <f t="shared" si="8"/>
        <v>38900</v>
      </c>
      <c r="TX4" s="101">
        <f t="shared" si="8"/>
        <v>2000</v>
      </c>
      <c r="TY4" s="101">
        <f t="shared" si="8"/>
        <v>1500</v>
      </c>
      <c r="TZ4" s="101">
        <f t="shared" si="8"/>
        <v>330</v>
      </c>
      <c r="UA4" s="101">
        <f t="shared" si="8"/>
        <v>130</v>
      </c>
      <c r="UB4" s="101">
        <f t="shared" si="8"/>
        <v>380</v>
      </c>
      <c r="UC4" s="101">
        <f t="shared" si="8"/>
        <v>140</v>
      </c>
      <c r="UD4" s="101">
        <f t="shared" si="8"/>
        <v>230</v>
      </c>
      <c r="UE4" s="101">
        <f t="shared" si="8"/>
        <v>60</v>
      </c>
      <c r="UF4" s="101">
        <f t="shared" si="8"/>
        <v>180</v>
      </c>
      <c r="UG4" s="101">
        <f t="shared" si="8"/>
        <v>30</v>
      </c>
      <c r="UH4" s="101">
        <f t="shared" si="8"/>
        <v>20</v>
      </c>
      <c r="UI4" s="101">
        <f t="shared" si="8"/>
        <v>80</v>
      </c>
      <c r="UJ4" s="101">
        <f t="shared" si="8"/>
        <v>280</v>
      </c>
      <c r="UK4" s="101">
        <f t="shared" si="8"/>
        <v>320</v>
      </c>
      <c r="UL4" s="101">
        <f t="shared" si="8"/>
        <v>100</v>
      </c>
      <c r="UM4" s="101">
        <f t="shared" si="8"/>
        <v>8100</v>
      </c>
      <c r="UN4" s="101">
        <f t="shared" si="8"/>
        <v>100</v>
      </c>
      <c r="UO4" s="101">
        <f t="shared" si="8"/>
        <v>40</v>
      </c>
      <c r="UP4" s="101">
        <f t="shared" si="8"/>
        <v>180</v>
      </c>
      <c r="UQ4" s="101">
        <f t="shared" si="8"/>
        <v>60</v>
      </c>
      <c r="UR4" s="101">
        <f t="shared" si="8"/>
        <v>70</v>
      </c>
      <c r="US4" s="101">
        <f t="shared" si="8"/>
        <v>340</v>
      </c>
      <c r="UT4" s="101">
        <f t="shared" si="8"/>
        <v>160</v>
      </c>
      <c r="UU4" s="101">
        <f t="shared" si="8"/>
        <v>140</v>
      </c>
      <c r="UV4" s="101">
        <f t="shared" si="8"/>
        <v>150</v>
      </c>
      <c r="UW4" s="101">
        <f t="shared" si="8"/>
        <v>970</v>
      </c>
      <c r="UX4" s="101">
        <f t="shared" si="8"/>
        <v>200</v>
      </c>
      <c r="UY4" s="101">
        <f t="shared" si="8"/>
        <v>630</v>
      </c>
      <c r="UZ4" s="101">
        <f t="shared" si="8"/>
        <v>490</v>
      </c>
      <c r="VA4" s="101">
        <f t="shared" si="8"/>
        <v>700</v>
      </c>
      <c r="VB4" s="101">
        <f t="shared" si="8"/>
        <v>310</v>
      </c>
      <c r="VC4" s="101">
        <f t="shared" si="8"/>
        <v>220</v>
      </c>
      <c r="VD4" s="101">
        <f t="shared" si="8"/>
        <v>320</v>
      </c>
      <c r="VE4" s="101">
        <f t="shared" si="8"/>
        <v>270</v>
      </c>
      <c r="VF4" s="101">
        <f t="shared" si="8"/>
        <v>500</v>
      </c>
      <c r="VG4" s="101">
        <f t="shared" ref="VG4:XR4" si="9">IF(VG3="Y",VG2*1,"")</f>
        <v>1600</v>
      </c>
      <c r="VH4" s="101">
        <f t="shared" si="9"/>
        <v>10100</v>
      </c>
      <c r="VI4" s="101">
        <f t="shared" si="9"/>
        <v>810</v>
      </c>
      <c r="VJ4" s="101">
        <f t="shared" si="9"/>
        <v>60</v>
      </c>
      <c r="VK4" s="101">
        <f t="shared" si="9"/>
        <v>50</v>
      </c>
      <c r="VL4" s="101">
        <f t="shared" si="9"/>
        <v>470</v>
      </c>
      <c r="VM4" s="101">
        <f t="shared" si="9"/>
        <v>140</v>
      </c>
      <c r="VN4" s="101">
        <f t="shared" si="9"/>
        <v>350</v>
      </c>
      <c r="VO4" s="101">
        <f t="shared" si="9"/>
        <v>60</v>
      </c>
      <c r="VP4" s="101">
        <f t="shared" si="9"/>
        <v>6800</v>
      </c>
      <c r="VQ4" s="101">
        <f t="shared" si="9"/>
        <v>990</v>
      </c>
      <c r="VR4" s="101">
        <f t="shared" si="9"/>
        <v>330</v>
      </c>
      <c r="VS4" s="101">
        <f t="shared" si="9"/>
        <v>470</v>
      </c>
      <c r="VT4" s="101">
        <f t="shared" si="9"/>
        <v>780</v>
      </c>
      <c r="VU4" s="101">
        <f t="shared" si="9"/>
        <v>2500</v>
      </c>
      <c r="VV4" s="101">
        <f t="shared" si="9"/>
        <v>1600</v>
      </c>
      <c r="VW4" s="101">
        <f t="shared" si="9"/>
        <v>2600</v>
      </c>
      <c r="VX4" s="101">
        <f t="shared" si="9"/>
        <v>3100</v>
      </c>
      <c r="VY4" s="101">
        <f t="shared" si="9"/>
        <v>340</v>
      </c>
      <c r="VZ4" s="101">
        <f t="shared" si="9"/>
        <v>570</v>
      </c>
      <c r="WA4" s="101">
        <f t="shared" si="9"/>
        <v>600</v>
      </c>
      <c r="WB4" s="101">
        <f t="shared" si="9"/>
        <v>340</v>
      </c>
      <c r="WC4" s="101">
        <f t="shared" si="9"/>
        <v>450</v>
      </c>
      <c r="WD4" s="101">
        <f t="shared" si="9"/>
        <v>530</v>
      </c>
      <c r="WE4" s="101">
        <f t="shared" si="9"/>
        <v>680</v>
      </c>
      <c r="WF4" s="101">
        <f t="shared" si="9"/>
        <v>6900</v>
      </c>
      <c r="WG4" s="101">
        <f t="shared" si="9"/>
        <v>730</v>
      </c>
      <c r="WH4" s="101">
        <f t="shared" si="9"/>
        <v>1700</v>
      </c>
      <c r="WI4" s="101">
        <f t="shared" si="9"/>
        <v>1700</v>
      </c>
      <c r="WJ4" s="101">
        <f t="shared" si="9"/>
        <v>3200</v>
      </c>
      <c r="WK4" s="101">
        <f t="shared" si="9"/>
        <v>3500</v>
      </c>
      <c r="WL4" s="101" t="str">
        <f t="shared" si="9"/>
        <v/>
      </c>
      <c r="WM4" s="101" t="str">
        <f t="shared" si="9"/>
        <v/>
      </c>
      <c r="WN4" s="101" t="str">
        <f t="shared" si="9"/>
        <v/>
      </c>
      <c r="WO4" s="101" t="str">
        <f t="shared" si="9"/>
        <v/>
      </c>
      <c r="WP4" s="101" t="str">
        <f t="shared" si="9"/>
        <v/>
      </c>
      <c r="WQ4" s="101" t="str">
        <f t="shared" si="9"/>
        <v/>
      </c>
      <c r="WR4" s="101" t="str">
        <f t="shared" si="9"/>
        <v/>
      </c>
      <c r="WS4" s="101" t="str">
        <f t="shared" si="9"/>
        <v/>
      </c>
      <c r="WT4" s="101" t="str">
        <f t="shared" si="9"/>
        <v/>
      </c>
      <c r="WU4" s="101" t="str">
        <f t="shared" si="9"/>
        <v/>
      </c>
      <c r="WV4" s="101" t="str">
        <f t="shared" si="9"/>
        <v/>
      </c>
      <c r="WW4" s="101" t="str">
        <f t="shared" si="9"/>
        <v/>
      </c>
      <c r="WX4" s="101" t="str">
        <f t="shared" si="9"/>
        <v/>
      </c>
      <c r="WY4" s="101" t="str">
        <f t="shared" si="9"/>
        <v/>
      </c>
      <c r="WZ4" s="101" t="str">
        <f t="shared" si="9"/>
        <v/>
      </c>
      <c r="XA4" s="101" t="str">
        <f t="shared" si="9"/>
        <v/>
      </c>
      <c r="XB4" s="101" t="str">
        <f t="shared" si="9"/>
        <v/>
      </c>
      <c r="XC4" s="101" t="str">
        <f t="shared" si="9"/>
        <v/>
      </c>
      <c r="XD4" s="101" t="str">
        <f t="shared" si="9"/>
        <v/>
      </c>
      <c r="XE4" s="101" t="str">
        <f t="shared" si="9"/>
        <v/>
      </c>
      <c r="XF4" s="101" t="str">
        <f t="shared" si="9"/>
        <v/>
      </c>
      <c r="XG4" s="101" t="str">
        <f t="shared" si="9"/>
        <v/>
      </c>
      <c r="XH4" s="101" t="str">
        <f t="shared" si="9"/>
        <v/>
      </c>
      <c r="XI4" s="101" t="str">
        <f t="shared" si="9"/>
        <v/>
      </c>
      <c r="XJ4" s="101" t="str">
        <f t="shared" si="9"/>
        <v/>
      </c>
      <c r="XK4" s="101" t="str">
        <f t="shared" si="9"/>
        <v/>
      </c>
      <c r="XL4" s="101" t="str">
        <f t="shared" si="9"/>
        <v/>
      </c>
      <c r="XM4" s="101" t="str">
        <f t="shared" si="9"/>
        <v/>
      </c>
      <c r="XN4" s="101" t="str">
        <f t="shared" si="9"/>
        <v/>
      </c>
      <c r="XO4" s="101" t="str">
        <f t="shared" si="9"/>
        <v/>
      </c>
      <c r="XP4" s="101" t="str">
        <f t="shared" si="9"/>
        <v/>
      </c>
      <c r="XQ4" s="101" t="str">
        <f t="shared" si="9"/>
        <v/>
      </c>
      <c r="XR4" s="101" t="str">
        <f t="shared" si="9"/>
        <v/>
      </c>
      <c r="XS4" s="101" t="str">
        <f t="shared" ref="XS4:AAD4" si="10">IF(XS3="Y",XS2*1,"")</f>
        <v/>
      </c>
      <c r="XT4" s="101" t="str">
        <f t="shared" si="10"/>
        <v/>
      </c>
      <c r="XU4" s="101" t="str">
        <f t="shared" si="10"/>
        <v/>
      </c>
      <c r="XV4" s="101" t="str">
        <f t="shared" si="10"/>
        <v/>
      </c>
      <c r="XW4" s="101" t="str">
        <f t="shared" si="10"/>
        <v/>
      </c>
      <c r="XX4" s="101" t="str">
        <f t="shared" si="10"/>
        <v/>
      </c>
      <c r="XY4" s="101" t="str">
        <f t="shared" si="10"/>
        <v/>
      </c>
      <c r="XZ4" s="101" t="str">
        <f t="shared" si="10"/>
        <v/>
      </c>
      <c r="YA4" s="101" t="str">
        <f t="shared" si="10"/>
        <v/>
      </c>
      <c r="YB4" s="101" t="str">
        <f t="shared" si="10"/>
        <v/>
      </c>
      <c r="YC4" s="101" t="str">
        <f t="shared" si="10"/>
        <v/>
      </c>
      <c r="YD4" s="101" t="str">
        <f t="shared" si="10"/>
        <v/>
      </c>
      <c r="YE4" s="101" t="str">
        <f t="shared" si="10"/>
        <v/>
      </c>
      <c r="YF4" s="101" t="str">
        <f t="shared" si="10"/>
        <v/>
      </c>
      <c r="YG4" s="101" t="str">
        <f t="shared" si="10"/>
        <v/>
      </c>
      <c r="YH4" s="101" t="str">
        <f t="shared" si="10"/>
        <v/>
      </c>
      <c r="YI4" s="101" t="str">
        <f t="shared" si="10"/>
        <v/>
      </c>
      <c r="YJ4" s="101" t="str">
        <f t="shared" si="10"/>
        <v/>
      </c>
      <c r="YK4" s="101" t="str">
        <f t="shared" si="10"/>
        <v/>
      </c>
      <c r="YL4" s="101" t="str">
        <f t="shared" si="10"/>
        <v/>
      </c>
      <c r="YM4" s="101" t="str">
        <f t="shared" si="10"/>
        <v/>
      </c>
      <c r="YN4" s="101" t="str">
        <f t="shared" si="10"/>
        <v/>
      </c>
      <c r="YO4" s="101" t="str">
        <f t="shared" si="10"/>
        <v/>
      </c>
      <c r="YP4" s="101" t="str">
        <f t="shared" si="10"/>
        <v/>
      </c>
      <c r="YQ4" s="101" t="str">
        <f t="shared" si="10"/>
        <v/>
      </c>
      <c r="YR4" s="101" t="str">
        <f t="shared" si="10"/>
        <v/>
      </c>
      <c r="YS4" s="101" t="str">
        <f t="shared" si="10"/>
        <v/>
      </c>
      <c r="YT4" s="101" t="str">
        <f t="shared" si="10"/>
        <v/>
      </c>
      <c r="YU4" s="101" t="str">
        <f t="shared" si="10"/>
        <v/>
      </c>
      <c r="YV4" s="101" t="str">
        <f t="shared" si="10"/>
        <v/>
      </c>
      <c r="YW4" s="101" t="str">
        <f t="shared" si="10"/>
        <v/>
      </c>
      <c r="YX4" s="101" t="str">
        <f t="shared" si="10"/>
        <v/>
      </c>
      <c r="YY4" s="101" t="str">
        <f t="shared" si="10"/>
        <v/>
      </c>
      <c r="YZ4" s="101" t="str">
        <f t="shared" si="10"/>
        <v/>
      </c>
      <c r="ZA4" s="101" t="str">
        <f t="shared" si="10"/>
        <v/>
      </c>
      <c r="ZB4" s="101" t="str">
        <f t="shared" si="10"/>
        <v/>
      </c>
      <c r="ZC4" s="101" t="str">
        <f t="shared" si="10"/>
        <v/>
      </c>
      <c r="ZD4" s="101" t="str">
        <f t="shared" si="10"/>
        <v/>
      </c>
      <c r="ZE4" s="101" t="str">
        <f t="shared" si="10"/>
        <v/>
      </c>
      <c r="ZF4" s="101" t="str">
        <f t="shared" si="10"/>
        <v/>
      </c>
      <c r="ZG4" s="101" t="str">
        <f t="shared" si="10"/>
        <v/>
      </c>
      <c r="ZH4" s="101" t="str">
        <f t="shared" si="10"/>
        <v/>
      </c>
      <c r="ZI4" s="101" t="str">
        <f t="shared" si="10"/>
        <v/>
      </c>
      <c r="ZJ4" s="101" t="str">
        <f t="shared" si="10"/>
        <v/>
      </c>
      <c r="ZK4" s="101" t="str">
        <f t="shared" si="10"/>
        <v/>
      </c>
      <c r="ZL4" s="101" t="str">
        <f t="shared" si="10"/>
        <v/>
      </c>
      <c r="ZM4" s="101" t="str">
        <f t="shared" si="10"/>
        <v/>
      </c>
      <c r="ZN4" s="101" t="str">
        <f t="shared" si="10"/>
        <v/>
      </c>
      <c r="ZO4" s="101" t="str">
        <f t="shared" si="10"/>
        <v/>
      </c>
      <c r="ZP4" s="101" t="str">
        <f t="shared" si="10"/>
        <v/>
      </c>
      <c r="ZQ4" s="101" t="str">
        <f t="shared" si="10"/>
        <v/>
      </c>
      <c r="ZR4" s="101" t="str">
        <f t="shared" si="10"/>
        <v/>
      </c>
      <c r="ZS4" s="101" t="str">
        <f t="shared" si="10"/>
        <v/>
      </c>
      <c r="ZT4" s="101" t="str">
        <f t="shared" si="10"/>
        <v/>
      </c>
      <c r="ZU4" s="101" t="str">
        <f t="shared" si="10"/>
        <v/>
      </c>
      <c r="ZV4" s="101" t="str">
        <f t="shared" si="10"/>
        <v/>
      </c>
      <c r="ZW4" s="101" t="str">
        <f t="shared" si="10"/>
        <v/>
      </c>
      <c r="ZX4" s="101" t="str">
        <f t="shared" si="10"/>
        <v/>
      </c>
      <c r="ZY4" s="101" t="str">
        <f t="shared" si="10"/>
        <v/>
      </c>
      <c r="ZZ4" s="101" t="str">
        <f t="shared" si="10"/>
        <v/>
      </c>
      <c r="AAA4" s="101" t="str">
        <f t="shared" si="10"/>
        <v/>
      </c>
      <c r="AAB4" s="101" t="str">
        <f t="shared" si="10"/>
        <v/>
      </c>
      <c r="AAC4" s="101" t="str">
        <f t="shared" si="10"/>
        <v/>
      </c>
      <c r="AAD4" s="101" t="str">
        <f t="shared" si="10"/>
        <v/>
      </c>
      <c r="AAE4" s="101" t="str">
        <f t="shared" ref="AAE4:ACP4" si="11">IF(AAE3="Y",AAE2*1,"")</f>
        <v/>
      </c>
      <c r="AAF4" s="101" t="str">
        <f t="shared" si="11"/>
        <v/>
      </c>
      <c r="AAG4" s="101" t="str">
        <f t="shared" si="11"/>
        <v/>
      </c>
      <c r="AAH4" s="101" t="str">
        <f t="shared" si="11"/>
        <v/>
      </c>
      <c r="AAI4" s="101" t="str">
        <f t="shared" si="11"/>
        <v/>
      </c>
      <c r="AAJ4" s="101" t="str">
        <f t="shared" si="11"/>
        <v/>
      </c>
      <c r="AAK4" s="101" t="str">
        <f t="shared" si="11"/>
        <v/>
      </c>
      <c r="AAL4" s="101" t="str">
        <f t="shared" si="11"/>
        <v/>
      </c>
      <c r="AAM4" s="101" t="str">
        <f t="shared" si="11"/>
        <v/>
      </c>
      <c r="AAN4" s="101" t="str">
        <f t="shared" si="11"/>
        <v/>
      </c>
      <c r="AAO4" s="101" t="str">
        <f t="shared" si="11"/>
        <v/>
      </c>
      <c r="AAP4" s="101" t="str">
        <f t="shared" si="11"/>
        <v/>
      </c>
      <c r="AAQ4" s="101" t="str">
        <f t="shared" si="11"/>
        <v/>
      </c>
      <c r="AAR4" s="101" t="str">
        <f t="shared" si="11"/>
        <v/>
      </c>
      <c r="AAS4" s="101" t="str">
        <f t="shared" si="11"/>
        <v/>
      </c>
      <c r="AAT4" s="101" t="str">
        <f t="shared" si="11"/>
        <v/>
      </c>
      <c r="AAU4" s="101" t="str">
        <f t="shared" si="11"/>
        <v/>
      </c>
      <c r="AAV4" s="101" t="str">
        <f t="shared" si="11"/>
        <v/>
      </c>
      <c r="AAW4" s="101" t="str">
        <f t="shared" si="11"/>
        <v/>
      </c>
      <c r="AAX4" s="101" t="str">
        <f t="shared" si="11"/>
        <v/>
      </c>
      <c r="AAY4" s="101" t="str">
        <f t="shared" si="11"/>
        <v/>
      </c>
      <c r="AAZ4" s="101" t="str">
        <f t="shared" si="11"/>
        <v/>
      </c>
      <c r="ABA4" s="101" t="str">
        <f t="shared" si="11"/>
        <v/>
      </c>
      <c r="ABB4" s="101" t="str">
        <f t="shared" si="11"/>
        <v/>
      </c>
      <c r="ABC4" s="101" t="str">
        <f t="shared" si="11"/>
        <v/>
      </c>
      <c r="ABD4" s="101" t="str">
        <f t="shared" si="11"/>
        <v/>
      </c>
      <c r="ABE4" s="101">
        <f t="shared" si="11"/>
        <v>310</v>
      </c>
      <c r="ABF4" s="101">
        <f t="shared" si="11"/>
        <v>480</v>
      </c>
      <c r="ABG4" s="101">
        <f t="shared" si="11"/>
        <v>160</v>
      </c>
      <c r="ABH4" s="101">
        <f t="shared" si="11"/>
        <v>270</v>
      </c>
      <c r="ABI4" s="101" t="str">
        <f t="shared" si="11"/>
        <v/>
      </c>
      <c r="ABJ4" s="101" t="str">
        <f t="shared" si="11"/>
        <v/>
      </c>
      <c r="ABK4" s="101" t="str">
        <f t="shared" si="11"/>
        <v/>
      </c>
      <c r="ABL4" s="101" t="str">
        <f t="shared" si="11"/>
        <v/>
      </c>
      <c r="ABM4" s="101" t="str">
        <f t="shared" si="11"/>
        <v/>
      </c>
      <c r="ABN4" s="101" t="str">
        <f t="shared" si="11"/>
        <v/>
      </c>
      <c r="ABO4" s="101" t="str">
        <f t="shared" si="11"/>
        <v/>
      </c>
      <c r="ABP4" s="101" t="str">
        <f t="shared" si="11"/>
        <v/>
      </c>
      <c r="ABQ4" s="101" t="str">
        <f t="shared" si="11"/>
        <v/>
      </c>
      <c r="ABR4" s="101" t="str">
        <f t="shared" si="11"/>
        <v/>
      </c>
      <c r="ABS4" s="101" t="str">
        <f t="shared" si="11"/>
        <v/>
      </c>
      <c r="ABT4" s="101" t="str">
        <f t="shared" si="11"/>
        <v/>
      </c>
      <c r="ABU4" s="101" t="str">
        <f t="shared" si="11"/>
        <v/>
      </c>
      <c r="ABV4" s="101" t="str">
        <f t="shared" si="11"/>
        <v/>
      </c>
      <c r="ABW4" s="101" t="str">
        <f t="shared" si="11"/>
        <v/>
      </c>
      <c r="ABX4" s="101" t="str">
        <f t="shared" si="11"/>
        <v/>
      </c>
      <c r="ABY4" s="101" t="str">
        <f t="shared" si="11"/>
        <v/>
      </c>
      <c r="ABZ4" s="101" t="str">
        <f t="shared" si="11"/>
        <v/>
      </c>
      <c r="ACA4" s="101" t="str">
        <f t="shared" si="11"/>
        <v/>
      </c>
      <c r="ACB4" s="101" t="str">
        <f t="shared" si="11"/>
        <v/>
      </c>
      <c r="ACC4" s="101" t="str">
        <f t="shared" si="11"/>
        <v/>
      </c>
      <c r="ACD4" s="101" t="str">
        <f t="shared" si="11"/>
        <v/>
      </c>
      <c r="ACE4" s="101" t="str">
        <f t="shared" si="11"/>
        <v/>
      </c>
      <c r="ACF4" s="101" t="str">
        <f t="shared" si="11"/>
        <v/>
      </c>
      <c r="ACG4" s="101" t="str">
        <f t="shared" si="11"/>
        <v/>
      </c>
      <c r="ACH4" s="101" t="str">
        <f t="shared" si="11"/>
        <v/>
      </c>
      <c r="ACI4" s="101" t="str">
        <f t="shared" si="11"/>
        <v/>
      </c>
      <c r="ACJ4" s="101" t="str">
        <f t="shared" si="11"/>
        <v/>
      </c>
      <c r="ACK4" s="101" t="str">
        <f t="shared" si="11"/>
        <v/>
      </c>
      <c r="ACL4" s="101" t="str">
        <f t="shared" si="11"/>
        <v/>
      </c>
      <c r="ACM4" s="101" t="str">
        <f t="shared" si="11"/>
        <v/>
      </c>
      <c r="ACN4" s="101" t="str">
        <f t="shared" si="11"/>
        <v/>
      </c>
      <c r="ACO4" s="101" t="str">
        <f t="shared" si="11"/>
        <v/>
      </c>
      <c r="ACP4" s="101" t="str">
        <f t="shared" si="11"/>
        <v/>
      </c>
      <c r="ACQ4" s="101" t="str">
        <f t="shared" ref="ACQ4:AFB4" si="12">IF(ACQ3="Y",ACQ2*1,"")</f>
        <v/>
      </c>
      <c r="ACR4" s="101" t="str">
        <f t="shared" si="12"/>
        <v/>
      </c>
      <c r="ACS4" s="101" t="str">
        <f t="shared" si="12"/>
        <v/>
      </c>
      <c r="ACT4" s="101" t="str">
        <f t="shared" si="12"/>
        <v/>
      </c>
      <c r="ACU4" s="101" t="str">
        <f t="shared" si="12"/>
        <v/>
      </c>
      <c r="ACV4" s="101" t="str">
        <f t="shared" si="12"/>
        <v/>
      </c>
      <c r="ACW4" s="101" t="str">
        <f t="shared" si="12"/>
        <v/>
      </c>
      <c r="ACX4" s="101" t="str">
        <f t="shared" si="12"/>
        <v/>
      </c>
      <c r="ACY4" s="101" t="str">
        <f t="shared" si="12"/>
        <v/>
      </c>
      <c r="ACZ4" s="101" t="str">
        <f t="shared" si="12"/>
        <v/>
      </c>
      <c r="ADA4" s="101" t="str">
        <f t="shared" si="12"/>
        <v/>
      </c>
      <c r="ADB4" s="101" t="str">
        <f t="shared" si="12"/>
        <v/>
      </c>
      <c r="ADC4" s="101" t="str">
        <f t="shared" si="12"/>
        <v/>
      </c>
      <c r="ADD4" s="101" t="str">
        <f t="shared" si="12"/>
        <v/>
      </c>
      <c r="ADE4" s="101" t="str">
        <f t="shared" si="12"/>
        <v/>
      </c>
      <c r="ADF4" s="101" t="str">
        <f t="shared" si="12"/>
        <v/>
      </c>
      <c r="ADG4" s="101" t="str">
        <f t="shared" si="12"/>
        <v/>
      </c>
      <c r="ADH4" s="101" t="str">
        <f t="shared" si="12"/>
        <v/>
      </c>
      <c r="ADI4" s="101" t="str">
        <f t="shared" si="12"/>
        <v/>
      </c>
      <c r="ADJ4" s="101" t="str">
        <f t="shared" si="12"/>
        <v/>
      </c>
      <c r="ADK4" s="101" t="str">
        <f t="shared" si="12"/>
        <v/>
      </c>
      <c r="ADL4" s="101" t="str">
        <f t="shared" si="12"/>
        <v/>
      </c>
      <c r="ADM4" s="101" t="str">
        <f t="shared" si="12"/>
        <v/>
      </c>
      <c r="ADN4" s="101" t="str">
        <f t="shared" si="12"/>
        <v/>
      </c>
      <c r="ADO4" s="101" t="str">
        <f t="shared" si="12"/>
        <v/>
      </c>
      <c r="ADP4" s="101" t="str">
        <f t="shared" si="12"/>
        <v/>
      </c>
      <c r="ADQ4" s="101" t="str">
        <f t="shared" si="12"/>
        <v/>
      </c>
      <c r="ADR4" s="101" t="str">
        <f t="shared" si="12"/>
        <v/>
      </c>
      <c r="ADS4" s="101" t="str">
        <f t="shared" si="12"/>
        <v/>
      </c>
      <c r="ADT4" s="101" t="str">
        <f t="shared" si="12"/>
        <v/>
      </c>
      <c r="ADU4" s="101" t="str">
        <f t="shared" si="12"/>
        <v/>
      </c>
      <c r="ADV4" s="101" t="str">
        <f t="shared" si="12"/>
        <v/>
      </c>
      <c r="ADW4" s="101" t="str">
        <f t="shared" si="12"/>
        <v/>
      </c>
      <c r="ADX4" s="101" t="str">
        <f t="shared" si="12"/>
        <v/>
      </c>
      <c r="ADY4" s="101" t="str">
        <f t="shared" si="12"/>
        <v/>
      </c>
      <c r="ADZ4" s="101" t="str">
        <f t="shared" si="12"/>
        <v/>
      </c>
      <c r="AEA4" s="101" t="str">
        <f t="shared" si="12"/>
        <v/>
      </c>
      <c r="AEB4" s="101" t="str">
        <f t="shared" si="12"/>
        <v/>
      </c>
      <c r="AEC4" s="101" t="str">
        <f t="shared" si="12"/>
        <v/>
      </c>
      <c r="AED4" s="101" t="str">
        <f t="shared" si="12"/>
        <v/>
      </c>
      <c r="AEE4" s="101" t="str">
        <f t="shared" si="12"/>
        <v/>
      </c>
      <c r="AEF4" s="101" t="str">
        <f t="shared" si="12"/>
        <v/>
      </c>
      <c r="AEG4" s="101" t="str">
        <f t="shared" si="12"/>
        <v/>
      </c>
      <c r="AEH4" s="101" t="str">
        <f t="shared" si="12"/>
        <v/>
      </c>
      <c r="AEI4" s="101" t="str">
        <f t="shared" si="12"/>
        <v/>
      </c>
      <c r="AEJ4" s="101" t="str">
        <f t="shared" si="12"/>
        <v/>
      </c>
      <c r="AEK4" s="101" t="str">
        <f t="shared" si="12"/>
        <v/>
      </c>
      <c r="AEL4" s="101" t="str">
        <f t="shared" si="12"/>
        <v/>
      </c>
      <c r="AEM4" s="101" t="str">
        <f t="shared" si="12"/>
        <v/>
      </c>
      <c r="AEN4" s="101" t="str">
        <f t="shared" si="12"/>
        <v/>
      </c>
      <c r="AEO4" s="101" t="str">
        <f t="shared" si="12"/>
        <v/>
      </c>
      <c r="AEP4" s="101" t="str">
        <f t="shared" si="12"/>
        <v/>
      </c>
      <c r="AEQ4" s="101" t="str">
        <f t="shared" si="12"/>
        <v/>
      </c>
      <c r="AER4" s="101" t="str">
        <f t="shared" si="12"/>
        <v/>
      </c>
      <c r="AES4" s="101" t="str">
        <f t="shared" si="12"/>
        <v/>
      </c>
      <c r="AET4" s="101" t="str">
        <f t="shared" si="12"/>
        <v/>
      </c>
      <c r="AEU4" s="101" t="str">
        <f t="shared" si="12"/>
        <v/>
      </c>
      <c r="AEV4" s="101" t="str">
        <f t="shared" si="12"/>
        <v/>
      </c>
      <c r="AEW4" s="101" t="str">
        <f t="shared" si="12"/>
        <v/>
      </c>
      <c r="AEX4" s="101" t="str">
        <f t="shared" si="12"/>
        <v/>
      </c>
      <c r="AEY4" s="101" t="str">
        <f t="shared" si="12"/>
        <v/>
      </c>
      <c r="AEZ4" s="101" t="str">
        <f t="shared" si="12"/>
        <v/>
      </c>
      <c r="AFA4" s="101" t="str">
        <f t="shared" si="12"/>
        <v/>
      </c>
      <c r="AFB4" s="101" t="str">
        <f t="shared" si="12"/>
        <v/>
      </c>
      <c r="AFC4" s="101" t="str">
        <f t="shared" ref="AFC4:AHN4" si="13">IF(AFC3="Y",AFC2*1,"")</f>
        <v/>
      </c>
      <c r="AFD4" s="101" t="str">
        <f t="shared" si="13"/>
        <v/>
      </c>
      <c r="AFE4" s="101" t="str">
        <f t="shared" si="13"/>
        <v/>
      </c>
      <c r="AFF4" s="101" t="str">
        <f t="shared" si="13"/>
        <v/>
      </c>
      <c r="AFG4" s="101" t="str">
        <f t="shared" si="13"/>
        <v/>
      </c>
      <c r="AFH4" s="101" t="str">
        <f t="shared" si="13"/>
        <v/>
      </c>
      <c r="AFI4" s="101" t="str">
        <f t="shared" si="13"/>
        <v/>
      </c>
      <c r="AFJ4" s="101" t="str">
        <f t="shared" si="13"/>
        <v/>
      </c>
      <c r="AFK4" s="101" t="str">
        <f t="shared" si="13"/>
        <v/>
      </c>
      <c r="AFL4" s="101" t="str">
        <f t="shared" si="13"/>
        <v/>
      </c>
      <c r="AFM4" s="101" t="str">
        <f t="shared" si="13"/>
        <v/>
      </c>
      <c r="AFN4" s="101" t="str">
        <f t="shared" si="13"/>
        <v/>
      </c>
      <c r="AFO4" s="101" t="str">
        <f t="shared" si="13"/>
        <v/>
      </c>
      <c r="AFP4" s="101" t="str">
        <f t="shared" si="13"/>
        <v/>
      </c>
      <c r="AFQ4" s="101" t="str">
        <f t="shared" si="13"/>
        <v/>
      </c>
      <c r="AFR4" s="101">
        <f t="shared" si="13"/>
        <v>1100</v>
      </c>
      <c r="AFS4" s="101" t="str">
        <f t="shared" si="13"/>
        <v/>
      </c>
      <c r="AFT4" s="101">
        <f t="shared" si="13"/>
        <v>2500</v>
      </c>
      <c r="AFU4" s="101" t="str">
        <f t="shared" si="13"/>
        <v/>
      </c>
      <c r="AFV4" s="101">
        <f t="shared" si="13"/>
        <v>1300</v>
      </c>
      <c r="AFW4" s="101" t="str">
        <f t="shared" si="13"/>
        <v/>
      </c>
      <c r="AFX4" s="101" t="str">
        <f t="shared" si="13"/>
        <v/>
      </c>
      <c r="AFY4" s="101" t="str">
        <f t="shared" si="13"/>
        <v/>
      </c>
      <c r="AFZ4" s="101" t="str">
        <f t="shared" si="13"/>
        <v/>
      </c>
      <c r="AGA4" s="101" t="str">
        <f t="shared" si="13"/>
        <v/>
      </c>
      <c r="AGB4" s="101" t="str">
        <f t="shared" si="13"/>
        <v/>
      </c>
      <c r="AGC4" s="101" t="str">
        <f t="shared" si="13"/>
        <v/>
      </c>
      <c r="AGD4" s="101" t="str">
        <f t="shared" si="13"/>
        <v/>
      </c>
      <c r="AGE4" s="101" t="str">
        <f t="shared" si="13"/>
        <v/>
      </c>
      <c r="AGF4" s="101">
        <f t="shared" si="13"/>
        <v>2000</v>
      </c>
      <c r="AGG4" s="101" t="str">
        <f t="shared" si="13"/>
        <v/>
      </c>
      <c r="AGH4" s="101" t="str">
        <f t="shared" si="13"/>
        <v/>
      </c>
      <c r="AGI4" s="101" t="str">
        <f t="shared" si="13"/>
        <v/>
      </c>
      <c r="AGJ4" s="101" t="str">
        <f t="shared" si="13"/>
        <v/>
      </c>
      <c r="AGK4" s="101" t="str">
        <f t="shared" si="13"/>
        <v/>
      </c>
      <c r="AGL4" s="101" t="str">
        <f t="shared" si="13"/>
        <v/>
      </c>
      <c r="AGM4" s="101" t="str">
        <f t="shared" si="13"/>
        <v/>
      </c>
      <c r="AGN4" s="101" t="str">
        <f t="shared" si="13"/>
        <v/>
      </c>
      <c r="AGO4" s="101" t="str">
        <f t="shared" si="13"/>
        <v/>
      </c>
      <c r="AGP4" s="101" t="str">
        <f t="shared" si="13"/>
        <v/>
      </c>
      <c r="AGQ4" s="101" t="str">
        <f t="shared" si="13"/>
        <v/>
      </c>
      <c r="AGR4" s="101" t="str">
        <f t="shared" si="13"/>
        <v/>
      </c>
      <c r="AGS4" s="101">
        <f t="shared" si="13"/>
        <v>2400</v>
      </c>
      <c r="AGT4" s="101">
        <f t="shared" si="13"/>
        <v>2100</v>
      </c>
      <c r="AGU4" s="101">
        <f t="shared" si="13"/>
        <v>2400</v>
      </c>
      <c r="AGV4" s="101">
        <f t="shared" si="13"/>
        <v>2300</v>
      </c>
      <c r="AGW4" s="101">
        <f t="shared" si="13"/>
        <v>1500</v>
      </c>
      <c r="AGX4" s="101">
        <f t="shared" si="13"/>
        <v>3000</v>
      </c>
      <c r="AGY4" s="101">
        <f t="shared" si="13"/>
        <v>2400</v>
      </c>
      <c r="AGZ4" s="101">
        <f t="shared" si="13"/>
        <v>9400</v>
      </c>
      <c r="AHA4" s="101">
        <f t="shared" si="13"/>
        <v>2600</v>
      </c>
      <c r="AHB4" s="101">
        <f t="shared" si="13"/>
        <v>2200</v>
      </c>
      <c r="AHC4" s="101">
        <f t="shared" si="13"/>
        <v>13800</v>
      </c>
      <c r="AHD4" s="101">
        <f t="shared" si="13"/>
        <v>11800</v>
      </c>
      <c r="AHE4" s="101">
        <f t="shared" si="13"/>
        <v>9300</v>
      </c>
      <c r="AHF4" s="101">
        <f t="shared" si="13"/>
        <v>11600</v>
      </c>
      <c r="AHG4" s="101">
        <f t="shared" si="13"/>
        <v>12900</v>
      </c>
      <c r="AHH4" s="101">
        <f t="shared" si="13"/>
        <v>2600</v>
      </c>
      <c r="AHI4" s="101">
        <f t="shared" si="13"/>
        <v>1200</v>
      </c>
      <c r="AHJ4" s="101">
        <f t="shared" si="13"/>
        <v>190</v>
      </c>
      <c r="AHK4" s="101">
        <f t="shared" si="13"/>
        <v>8000</v>
      </c>
      <c r="AHL4" s="101">
        <f t="shared" si="13"/>
        <v>7900</v>
      </c>
      <c r="AHM4" s="101">
        <f t="shared" si="13"/>
        <v>2600</v>
      </c>
      <c r="AHN4" s="101">
        <f t="shared" si="13"/>
        <v>580</v>
      </c>
      <c r="AHO4" s="101">
        <f t="shared" ref="AHO4:AJZ4" si="14">IF(AHO3="Y",AHO2*1,"")</f>
        <v>1500</v>
      </c>
      <c r="AHP4" s="101">
        <f t="shared" si="14"/>
        <v>10600</v>
      </c>
      <c r="AHQ4" s="101">
        <f t="shared" si="14"/>
        <v>108718</v>
      </c>
      <c r="AHR4" s="101">
        <f t="shared" si="14"/>
        <v>19520</v>
      </c>
      <c r="AHS4" s="101">
        <f t="shared" si="14"/>
        <v>36891</v>
      </c>
      <c r="AHT4" s="101">
        <f t="shared" si="14"/>
        <v>53325</v>
      </c>
      <c r="AHU4" s="101">
        <f t="shared" si="14"/>
        <v>4163</v>
      </c>
      <c r="AHV4" s="101">
        <f t="shared" si="14"/>
        <v>36220</v>
      </c>
      <c r="AHW4" s="101">
        <f t="shared" si="14"/>
        <v>104051</v>
      </c>
      <c r="AHX4" s="101">
        <f t="shared" si="14"/>
        <v>54740</v>
      </c>
      <c r="AHY4" s="101">
        <f t="shared" si="14"/>
        <v>113050</v>
      </c>
      <c r="AHZ4" s="101">
        <f t="shared" si="14"/>
        <v>11684</v>
      </c>
      <c r="AIA4" s="101">
        <f t="shared" si="14"/>
        <v>54000</v>
      </c>
      <c r="AIB4" s="101">
        <f t="shared" si="14"/>
        <v>30895</v>
      </c>
      <c r="AIC4" s="101">
        <f t="shared" si="14"/>
        <v>32370</v>
      </c>
      <c r="AID4" s="101">
        <f t="shared" si="14"/>
        <v>60453</v>
      </c>
      <c r="AIE4" s="101">
        <f t="shared" si="14"/>
        <v>98252</v>
      </c>
      <c r="AIF4" s="101">
        <f t="shared" si="14"/>
        <v>109760</v>
      </c>
      <c r="AIG4" s="101">
        <f t="shared" si="14"/>
        <v>95827</v>
      </c>
      <c r="AIH4" s="101">
        <f t="shared" si="14"/>
        <v>36310</v>
      </c>
      <c r="AII4" s="101">
        <f t="shared" si="14"/>
        <v>4134</v>
      </c>
      <c r="AIJ4" s="101">
        <f t="shared" si="14"/>
        <v>28555</v>
      </c>
      <c r="AIK4" s="101">
        <f t="shared" si="14"/>
        <v>36645</v>
      </c>
      <c r="AIL4" s="101">
        <f t="shared" si="14"/>
        <v>102229</v>
      </c>
      <c r="AIM4" s="101">
        <f t="shared" si="14"/>
        <v>130573</v>
      </c>
      <c r="AIN4" s="101">
        <f t="shared" si="14"/>
        <v>31140</v>
      </c>
      <c r="AIO4" s="101">
        <f t="shared" si="14"/>
        <v>13529</v>
      </c>
      <c r="AIP4" s="101">
        <f t="shared" si="14"/>
        <v>83445</v>
      </c>
      <c r="AIQ4" s="101">
        <f t="shared" si="14"/>
        <v>86413</v>
      </c>
      <c r="AIR4" s="101">
        <f t="shared" si="14"/>
        <v>60747</v>
      </c>
      <c r="AIS4" s="101">
        <f t="shared" si="14"/>
        <v>65299</v>
      </c>
      <c r="AIT4" s="101">
        <f t="shared" si="14"/>
        <v>112944</v>
      </c>
      <c r="AIU4" s="101">
        <f t="shared" si="14"/>
        <v>5504</v>
      </c>
      <c r="AIV4" s="101">
        <f t="shared" si="14"/>
        <v>78222</v>
      </c>
      <c r="AIW4" s="101">
        <f t="shared" si="14"/>
        <v>36840</v>
      </c>
      <c r="AIX4" s="101">
        <f t="shared" si="14"/>
        <v>135388</v>
      </c>
      <c r="AIY4" s="101">
        <f t="shared" si="14"/>
        <v>61590</v>
      </c>
      <c r="AIZ4" s="101">
        <f t="shared" si="14"/>
        <v>2408</v>
      </c>
      <c r="AJA4" s="101">
        <f t="shared" si="14"/>
        <v>44271</v>
      </c>
      <c r="AJB4" s="101">
        <f t="shared" si="14"/>
        <v>110178</v>
      </c>
      <c r="AJC4" s="101">
        <f t="shared" si="14"/>
        <v>19926</v>
      </c>
      <c r="AJD4" s="101">
        <f t="shared" si="14"/>
        <v>14836</v>
      </c>
      <c r="AJE4" s="101">
        <f t="shared" si="14"/>
        <v>2402</v>
      </c>
      <c r="AJF4" s="101">
        <f t="shared" si="14"/>
        <v>31315</v>
      </c>
      <c r="AJG4" s="101">
        <f t="shared" si="14"/>
        <v>76319</v>
      </c>
      <c r="AJH4" s="101">
        <f t="shared" si="14"/>
        <v>101785</v>
      </c>
      <c r="AJI4" s="101">
        <f t="shared" si="14"/>
        <v>21688</v>
      </c>
      <c r="AJJ4" s="101">
        <f t="shared" si="14"/>
        <v>11529</v>
      </c>
      <c r="AJK4" s="101">
        <f t="shared" si="14"/>
        <v>97703</v>
      </c>
      <c r="AJL4" s="101">
        <f t="shared" si="14"/>
        <v>60549</v>
      </c>
      <c r="AJM4" s="101">
        <f t="shared" si="14"/>
        <v>53463</v>
      </c>
      <c r="AJN4" s="101">
        <f t="shared" si="14"/>
        <v>26585</v>
      </c>
      <c r="AJO4" s="101">
        <f t="shared" si="14"/>
        <v>18136</v>
      </c>
      <c r="AJP4" s="101">
        <f t="shared" si="14"/>
        <v>43187</v>
      </c>
      <c r="AJQ4" s="101">
        <f t="shared" si="14"/>
        <v>137073</v>
      </c>
      <c r="AJR4" s="101">
        <f t="shared" si="14"/>
        <v>57451</v>
      </c>
      <c r="AJS4" s="101">
        <f t="shared" si="14"/>
        <v>19433</v>
      </c>
      <c r="AJT4" s="101">
        <f t="shared" si="14"/>
        <v>126789</v>
      </c>
      <c r="AJU4" s="101">
        <f t="shared" si="14"/>
        <v>126408</v>
      </c>
      <c r="AJV4" s="101">
        <f t="shared" si="14"/>
        <v>135608</v>
      </c>
      <c r="AJW4" s="101">
        <f t="shared" si="14"/>
        <v>14416</v>
      </c>
      <c r="AJX4" s="101">
        <f t="shared" si="14"/>
        <v>51959</v>
      </c>
      <c r="AJY4" s="101">
        <f t="shared" si="14"/>
        <v>95232</v>
      </c>
      <c r="AJZ4" s="101">
        <f t="shared" si="14"/>
        <v>111889</v>
      </c>
      <c r="AKA4" s="101">
        <f t="shared" ref="AKA4" si="15">IF(AKA3="Y",AKA2*1,"")</f>
        <v>76423</v>
      </c>
    </row>
    <row r="10" spans="1:963" x14ac:dyDescent="0.25">
      <c r="B10" s="26">
        <v>810028</v>
      </c>
      <c r="C10" s="27">
        <v>810028</v>
      </c>
      <c r="D10" s="27">
        <v>430029</v>
      </c>
      <c r="E10" s="27">
        <v>430026</v>
      </c>
      <c r="F10" s="27">
        <v>430020</v>
      </c>
      <c r="G10" s="27">
        <v>430004</v>
      </c>
      <c r="H10" s="27">
        <v>430038</v>
      </c>
      <c r="I10" s="27">
        <v>100054</v>
      </c>
      <c r="J10" s="27">
        <v>100052</v>
      </c>
      <c r="K10" s="27">
        <v>100038</v>
      </c>
      <c r="L10" s="27">
        <v>100067</v>
      </c>
      <c r="M10" s="27">
        <v>100037</v>
      </c>
      <c r="N10" s="27">
        <v>100036</v>
      </c>
      <c r="O10" s="33">
        <v>100016</v>
      </c>
      <c r="P10" s="27">
        <v>100017</v>
      </c>
      <c r="Q10" s="27">
        <v>500023</v>
      </c>
      <c r="R10" s="27">
        <v>500022</v>
      </c>
      <c r="S10" s="27">
        <v>810502</v>
      </c>
      <c r="T10" s="26">
        <v>500005</v>
      </c>
      <c r="U10" s="28">
        <v>250059</v>
      </c>
      <c r="V10" s="26">
        <v>250057</v>
      </c>
      <c r="W10" s="27">
        <v>250047</v>
      </c>
      <c r="X10" s="27">
        <v>250045</v>
      </c>
      <c r="Y10" s="27">
        <v>250024</v>
      </c>
      <c r="Z10" s="27">
        <v>250018</v>
      </c>
      <c r="AA10" s="33">
        <v>250014</v>
      </c>
      <c r="AB10" s="27">
        <v>250013</v>
      </c>
      <c r="AC10" s="33">
        <v>250012</v>
      </c>
      <c r="AD10" s="27">
        <v>440084</v>
      </c>
      <c r="AE10" s="33">
        <v>440078</v>
      </c>
      <c r="AF10" s="33">
        <v>440057</v>
      </c>
      <c r="AG10" s="37">
        <v>811088</v>
      </c>
      <c r="AH10" s="33">
        <v>440048</v>
      </c>
      <c r="AI10" s="27">
        <v>440046</v>
      </c>
      <c r="AJ10" s="27">
        <v>440034</v>
      </c>
      <c r="AK10" s="27">
        <v>440031</v>
      </c>
      <c r="AL10" s="37">
        <v>811530</v>
      </c>
      <c r="AM10" s="27">
        <v>440018</v>
      </c>
      <c r="AN10" s="27">
        <v>440020</v>
      </c>
      <c r="AO10" s="35">
        <v>140041</v>
      </c>
      <c r="AP10" s="35">
        <v>140017</v>
      </c>
      <c r="AQ10" s="35">
        <v>140016</v>
      </c>
      <c r="AR10" s="35">
        <v>140045</v>
      </c>
      <c r="AS10" s="36">
        <v>811116</v>
      </c>
      <c r="AT10" s="35">
        <v>140014</v>
      </c>
      <c r="AU10" s="35">
        <v>141015</v>
      </c>
      <c r="AV10" s="35">
        <v>140013</v>
      </c>
      <c r="AW10" s="35">
        <v>140891</v>
      </c>
      <c r="AX10" s="36">
        <v>811126</v>
      </c>
      <c r="AY10" s="35">
        <v>140008</v>
      </c>
      <c r="AZ10" s="35">
        <v>140034</v>
      </c>
      <c r="BA10" s="35">
        <v>140033</v>
      </c>
      <c r="BB10" s="35">
        <v>140002</v>
      </c>
      <c r="BC10" s="36">
        <v>810069</v>
      </c>
      <c r="BD10" s="35">
        <v>550067</v>
      </c>
      <c r="BE10" s="35">
        <v>550736</v>
      </c>
      <c r="BF10" s="35">
        <v>550066</v>
      </c>
      <c r="BG10" s="36">
        <v>810020</v>
      </c>
      <c r="BH10" s="35">
        <v>550046</v>
      </c>
      <c r="BI10" s="36">
        <v>811129</v>
      </c>
    </row>
    <row r="759" spans="2:3" x14ac:dyDescent="0.25">
      <c r="B759" t="s">
        <v>135</v>
      </c>
      <c r="C759" t="s">
        <v>135</v>
      </c>
    </row>
    <row r="760" spans="2:3" x14ac:dyDescent="0.25">
      <c r="B760">
        <v>51959</v>
      </c>
    </row>
  </sheetData>
  <sortState xmlns:xlrd2="http://schemas.microsoft.com/office/spreadsheetml/2017/richdata2" ref="B10:BI10">
    <sortCondition ref="B1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11D2E-A1D0-4468-9563-C9773DA79A09}">
  <dimension ref="A1:AJY3"/>
  <sheetViews>
    <sheetView topLeftCell="TJ1" workbookViewId="0">
      <selection activeCell="TM1" sqref="TM1"/>
    </sheetView>
  </sheetViews>
  <sheetFormatPr defaultRowHeight="15" x14ac:dyDescent="0.25"/>
  <sheetData>
    <row r="1" spans="1:961" x14ac:dyDescent="0.25">
      <c r="A1">
        <v>100001</v>
      </c>
      <c r="B1">
        <v>100002</v>
      </c>
      <c r="C1">
        <v>100003</v>
      </c>
      <c r="D1">
        <v>100004</v>
      </c>
      <c r="E1">
        <v>100005</v>
      </c>
      <c r="F1">
        <v>100006</v>
      </c>
      <c r="G1">
        <v>100007</v>
      </c>
      <c r="H1">
        <v>100008</v>
      </c>
      <c r="I1">
        <v>100009</v>
      </c>
      <c r="J1">
        <v>100010</v>
      </c>
      <c r="K1">
        <v>100011</v>
      </c>
      <c r="L1">
        <v>100012</v>
      </c>
      <c r="M1">
        <v>100013</v>
      </c>
      <c r="N1">
        <v>100014</v>
      </c>
      <c r="O1">
        <v>100016</v>
      </c>
      <c r="P1">
        <v>100017</v>
      </c>
      <c r="Q1">
        <v>100018</v>
      </c>
      <c r="R1">
        <v>100019</v>
      </c>
      <c r="S1">
        <v>100020</v>
      </c>
      <c r="T1">
        <v>100021</v>
      </c>
      <c r="U1">
        <v>100022</v>
      </c>
      <c r="V1">
        <v>100023</v>
      </c>
      <c r="W1">
        <v>100024</v>
      </c>
      <c r="X1">
        <v>100025</v>
      </c>
      <c r="Y1">
        <v>100026</v>
      </c>
      <c r="Z1">
        <v>100027</v>
      </c>
      <c r="AA1">
        <v>100028</v>
      </c>
      <c r="AB1">
        <v>100029</v>
      </c>
      <c r="AC1">
        <v>100030</v>
      </c>
      <c r="AD1">
        <v>100031</v>
      </c>
      <c r="AE1">
        <v>100032</v>
      </c>
      <c r="AF1">
        <v>100033</v>
      </c>
      <c r="AG1">
        <v>100034</v>
      </c>
      <c r="AH1">
        <v>100035</v>
      </c>
      <c r="AI1">
        <v>100036</v>
      </c>
      <c r="AJ1">
        <v>100037</v>
      </c>
      <c r="AK1">
        <v>100038</v>
      </c>
      <c r="AL1">
        <v>100040</v>
      </c>
      <c r="AM1">
        <v>100041</v>
      </c>
      <c r="AN1">
        <v>100042</v>
      </c>
      <c r="AO1">
        <v>100043</v>
      </c>
      <c r="AP1">
        <v>100044</v>
      </c>
      <c r="AQ1">
        <v>100045</v>
      </c>
      <c r="AR1">
        <v>100046</v>
      </c>
      <c r="AS1">
        <v>100047</v>
      </c>
      <c r="AT1">
        <v>100048</v>
      </c>
      <c r="AU1">
        <v>100049</v>
      </c>
      <c r="AV1">
        <v>100050</v>
      </c>
      <c r="AW1">
        <v>100051</v>
      </c>
      <c r="AX1">
        <v>100052</v>
      </c>
      <c r="AY1">
        <v>100053</v>
      </c>
      <c r="AZ1">
        <v>100054</v>
      </c>
      <c r="BA1">
        <v>100055</v>
      </c>
      <c r="BB1">
        <v>100056</v>
      </c>
      <c r="BC1">
        <v>100057</v>
      </c>
      <c r="BD1">
        <v>100058</v>
      </c>
      <c r="BE1">
        <v>100059</v>
      </c>
      <c r="BF1">
        <v>100060</v>
      </c>
      <c r="BG1">
        <v>100061</v>
      </c>
      <c r="BH1">
        <v>100062</v>
      </c>
      <c r="BI1">
        <v>100063</v>
      </c>
      <c r="BJ1">
        <v>100064</v>
      </c>
      <c r="BK1">
        <v>100065</v>
      </c>
      <c r="BL1">
        <v>100066</v>
      </c>
      <c r="BM1">
        <v>100067</v>
      </c>
      <c r="BN1">
        <v>100069</v>
      </c>
      <c r="BO1">
        <v>100070</v>
      </c>
      <c r="BP1">
        <v>100071</v>
      </c>
      <c r="BQ1">
        <v>100102</v>
      </c>
      <c r="BR1">
        <v>100107</v>
      </c>
      <c r="BS1">
        <v>100122</v>
      </c>
      <c r="BT1">
        <v>100123</v>
      </c>
      <c r="BU1">
        <v>100403</v>
      </c>
      <c r="BV1">
        <v>100408</v>
      </c>
      <c r="BW1">
        <v>100410</v>
      </c>
      <c r="BX1">
        <v>100411</v>
      </c>
      <c r="BY1">
        <v>100414</v>
      </c>
      <c r="BZ1">
        <v>100417</v>
      </c>
      <c r="CA1">
        <v>100419</v>
      </c>
      <c r="CB1">
        <v>100420</v>
      </c>
      <c r="CC1">
        <v>100421</v>
      </c>
      <c r="CD1">
        <v>100422</v>
      </c>
      <c r="CE1">
        <v>100424</v>
      </c>
      <c r="CF1">
        <v>100426</v>
      </c>
      <c r="CG1">
        <v>100427</v>
      </c>
      <c r="CH1">
        <v>100428</v>
      </c>
      <c r="CI1">
        <v>100429</v>
      </c>
      <c r="CJ1">
        <v>100430</v>
      </c>
      <c r="CK1">
        <v>100434</v>
      </c>
      <c r="CL1">
        <v>100436</v>
      </c>
      <c r="CM1">
        <v>100437</v>
      </c>
      <c r="CN1">
        <v>100443</v>
      </c>
      <c r="CO1">
        <v>100449</v>
      </c>
      <c r="CP1">
        <v>100451</v>
      </c>
      <c r="CQ1">
        <v>100452</v>
      </c>
      <c r="CR1">
        <v>100453</v>
      </c>
      <c r="CS1">
        <v>100461</v>
      </c>
      <c r="CT1">
        <v>100501</v>
      </c>
      <c r="CU1">
        <v>100502</v>
      </c>
      <c r="CV1">
        <v>100503</v>
      </c>
      <c r="CW1">
        <v>100504</v>
      </c>
      <c r="CX1">
        <v>100505</v>
      </c>
      <c r="CY1">
        <v>100506</v>
      </c>
      <c r="CZ1">
        <v>100507</v>
      </c>
      <c r="DA1">
        <v>100508</v>
      </c>
      <c r="DB1">
        <v>100509</v>
      </c>
      <c r="DC1">
        <v>100510</v>
      </c>
      <c r="DD1">
        <v>100511</v>
      </c>
      <c r="DE1">
        <v>100512</v>
      </c>
      <c r="DF1">
        <v>100513</v>
      </c>
      <c r="DG1">
        <v>100514</v>
      </c>
      <c r="DH1">
        <v>100515</v>
      </c>
      <c r="DI1">
        <v>100516</v>
      </c>
      <c r="DJ1">
        <v>100517</v>
      </c>
      <c r="DK1">
        <v>100518</v>
      </c>
      <c r="DL1">
        <v>100519</v>
      </c>
      <c r="DM1">
        <v>100521</v>
      </c>
      <c r="DN1">
        <v>100522</v>
      </c>
      <c r="DO1">
        <v>100523</v>
      </c>
      <c r="DP1">
        <v>100524</v>
      </c>
      <c r="DQ1">
        <v>100525</v>
      </c>
      <c r="DR1">
        <v>100526</v>
      </c>
      <c r="DS1">
        <v>100527</v>
      </c>
      <c r="DT1">
        <v>100528</v>
      </c>
      <c r="DU1">
        <v>100529</v>
      </c>
      <c r="DV1">
        <v>100530</v>
      </c>
      <c r="DW1">
        <v>100531</v>
      </c>
      <c r="DX1">
        <v>100532</v>
      </c>
      <c r="DY1">
        <v>100533</v>
      </c>
      <c r="DZ1">
        <v>100534</v>
      </c>
      <c r="EA1">
        <v>100535</v>
      </c>
      <c r="EB1">
        <v>100536</v>
      </c>
      <c r="EC1">
        <v>100537</v>
      </c>
      <c r="ED1">
        <v>100538</v>
      </c>
      <c r="EE1">
        <v>100539</v>
      </c>
      <c r="EF1">
        <v>100540</v>
      </c>
      <c r="EG1">
        <v>100542</v>
      </c>
      <c r="EH1">
        <v>100543</v>
      </c>
      <c r="EI1">
        <v>100544</v>
      </c>
      <c r="EJ1">
        <v>100545</v>
      </c>
      <c r="EK1">
        <v>100546</v>
      </c>
      <c r="EL1">
        <v>100547</v>
      </c>
      <c r="EM1">
        <v>100548</v>
      </c>
      <c r="EN1">
        <v>100549</v>
      </c>
      <c r="EO1">
        <v>100550</v>
      </c>
      <c r="EP1">
        <v>100551</v>
      </c>
      <c r="EQ1">
        <v>100552</v>
      </c>
      <c r="ER1">
        <v>100553</v>
      </c>
      <c r="ES1">
        <v>100554</v>
      </c>
      <c r="ET1">
        <v>100555</v>
      </c>
      <c r="EU1">
        <v>100556</v>
      </c>
      <c r="EV1">
        <v>100557</v>
      </c>
      <c r="EW1">
        <v>100558</v>
      </c>
      <c r="EX1">
        <v>100560</v>
      </c>
      <c r="EY1">
        <v>100561</v>
      </c>
      <c r="EZ1">
        <v>100563</v>
      </c>
      <c r="FA1">
        <v>100564</v>
      </c>
      <c r="FB1">
        <v>100701</v>
      </c>
      <c r="FC1">
        <v>100702</v>
      </c>
      <c r="FD1">
        <v>100703</v>
      </c>
      <c r="FE1">
        <v>100704</v>
      </c>
      <c r="FF1">
        <v>100706</v>
      </c>
      <c r="FG1">
        <v>100707</v>
      </c>
      <c r="FH1">
        <v>100708</v>
      </c>
      <c r="FI1">
        <v>100709</v>
      </c>
      <c r="FJ1">
        <v>100711</v>
      </c>
      <c r="FK1">
        <v>100717</v>
      </c>
      <c r="FL1">
        <v>100718</v>
      </c>
      <c r="FM1">
        <v>100719</v>
      </c>
      <c r="FN1">
        <v>100720</v>
      </c>
      <c r="FO1">
        <v>100721</v>
      </c>
      <c r="FP1">
        <v>100722</v>
      </c>
      <c r="FQ1">
        <v>100723</v>
      </c>
      <c r="FR1">
        <v>100725</v>
      </c>
      <c r="FS1">
        <v>100726</v>
      </c>
      <c r="FT1">
        <v>100728</v>
      </c>
      <c r="FU1">
        <v>100730</v>
      </c>
      <c r="FV1">
        <v>100731</v>
      </c>
      <c r="FW1">
        <v>100732</v>
      </c>
      <c r="FX1">
        <v>100733</v>
      </c>
      <c r="FY1">
        <v>100734</v>
      </c>
      <c r="FZ1">
        <v>100735</v>
      </c>
      <c r="GA1">
        <v>100737</v>
      </c>
      <c r="GB1">
        <v>100738</v>
      </c>
      <c r="GC1">
        <v>100740</v>
      </c>
      <c r="GD1">
        <v>100741</v>
      </c>
      <c r="GE1">
        <v>100742</v>
      </c>
      <c r="GF1">
        <v>100743</v>
      </c>
      <c r="GG1">
        <v>100745</v>
      </c>
      <c r="GH1">
        <v>100747</v>
      </c>
      <c r="GI1">
        <v>100748</v>
      </c>
      <c r="GJ1">
        <v>100751</v>
      </c>
      <c r="GK1">
        <v>100752</v>
      </c>
      <c r="GL1">
        <v>100753</v>
      </c>
      <c r="GM1">
        <v>100754</v>
      </c>
      <c r="GN1">
        <v>100755</v>
      </c>
      <c r="GO1">
        <v>100756</v>
      </c>
      <c r="GP1">
        <v>100757</v>
      </c>
      <c r="GQ1">
        <v>100758</v>
      </c>
      <c r="GR1">
        <v>100759</v>
      </c>
      <c r="GS1">
        <v>100760</v>
      </c>
      <c r="GT1">
        <v>100761</v>
      </c>
      <c r="GU1">
        <v>100762</v>
      </c>
      <c r="GV1">
        <v>100763</v>
      </c>
      <c r="GW1">
        <v>100764</v>
      </c>
      <c r="GX1">
        <v>100766</v>
      </c>
      <c r="GY1">
        <v>100767</v>
      </c>
      <c r="GZ1">
        <v>100772</v>
      </c>
      <c r="HA1">
        <v>100774</v>
      </c>
      <c r="HB1">
        <v>100776</v>
      </c>
      <c r="HC1">
        <v>100777</v>
      </c>
      <c r="HD1">
        <v>100778</v>
      </c>
      <c r="HE1">
        <v>100779</v>
      </c>
      <c r="HF1">
        <v>100780</v>
      </c>
      <c r="HG1">
        <v>100784</v>
      </c>
      <c r="HH1">
        <v>100786</v>
      </c>
      <c r="HI1">
        <v>100788</v>
      </c>
      <c r="HJ1">
        <v>100790</v>
      </c>
      <c r="HK1">
        <v>100791</v>
      </c>
      <c r="HL1">
        <v>100792</v>
      </c>
      <c r="HM1">
        <v>100797</v>
      </c>
      <c r="HN1">
        <v>100798</v>
      </c>
      <c r="HO1">
        <v>100799</v>
      </c>
      <c r="HP1">
        <v>100800</v>
      </c>
      <c r="HQ1">
        <v>100802</v>
      </c>
      <c r="HR1">
        <v>100803</v>
      </c>
      <c r="HS1">
        <v>100805</v>
      </c>
      <c r="HT1">
        <v>100806</v>
      </c>
      <c r="HU1">
        <v>100807</v>
      </c>
      <c r="HV1">
        <v>100808</v>
      </c>
      <c r="HW1">
        <v>100811</v>
      </c>
      <c r="HX1">
        <v>100815</v>
      </c>
      <c r="HY1">
        <v>100819</v>
      </c>
      <c r="HZ1">
        <v>100820</v>
      </c>
      <c r="IA1">
        <v>100821</v>
      </c>
      <c r="IB1">
        <v>100823</v>
      </c>
      <c r="IC1">
        <v>100824</v>
      </c>
      <c r="ID1">
        <v>100825</v>
      </c>
      <c r="IE1">
        <v>100826</v>
      </c>
      <c r="IF1">
        <v>100827</v>
      </c>
      <c r="IG1">
        <v>105002</v>
      </c>
      <c r="IH1">
        <v>105003</v>
      </c>
      <c r="II1">
        <v>105005</v>
      </c>
      <c r="IJ1">
        <v>105006</v>
      </c>
      <c r="IK1">
        <v>105007</v>
      </c>
      <c r="IL1">
        <v>105008</v>
      </c>
      <c r="IM1">
        <v>105009</v>
      </c>
      <c r="IN1">
        <v>105010</v>
      </c>
      <c r="IO1">
        <v>105012</v>
      </c>
      <c r="IP1">
        <v>105013</v>
      </c>
      <c r="IQ1">
        <v>105014</v>
      </c>
      <c r="IR1">
        <v>105015</v>
      </c>
      <c r="IS1">
        <v>105016</v>
      </c>
      <c r="IT1">
        <v>105017</v>
      </c>
      <c r="IU1">
        <v>105018</v>
      </c>
      <c r="IV1">
        <v>105019</v>
      </c>
      <c r="IW1">
        <v>105020</v>
      </c>
      <c r="IX1">
        <v>105025</v>
      </c>
      <c r="IY1">
        <v>105026</v>
      </c>
      <c r="IZ1">
        <v>105027</v>
      </c>
      <c r="JA1">
        <v>105028</v>
      </c>
      <c r="JB1">
        <v>105029</v>
      </c>
      <c r="JC1">
        <v>140001</v>
      </c>
      <c r="JD1">
        <v>140002</v>
      </c>
      <c r="JE1">
        <v>140003</v>
      </c>
      <c r="JF1">
        <v>140004</v>
      </c>
      <c r="JG1">
        <v>140005</v>
      </c>
      <c r="JH1">
        <v>140006</v>
      </c>
      <c r="JI1">
        <v>140007</v>
      </c>
      <c r="JJ1">
        <v>140008</v>
      </c>
      <c r="JK1">
        <v>140009</v>
      </c>
      <c r="JL1">
        <v>140011</v>
      </c>
      <c r="JM1">
        <v>140012</v>
      </c>
      <c r="JN1">
        <v>140013</v>
      </c>
      <c r="JO1">
        <v>140014</v>
      </c>
      <c r="JP1">
        <v>140015</v>
      </c>
      <c r="JQ1">
        <v>140016</v>
      </c>
      <c r="JR1">
        <v>140017</v>
      </c>
      <c r="JS1">
        <v>140021</v>
      </c>
      <c r="JT1">
        <v>140023</v>
      </c>
      <c r="JU1">
        <v>140024</v>
      </c>
      <c r="JV1">
        <v>140025</v>
      </c>
      <c r="JW1">
        <v>140026</v>
      </c>
      <c r="JX1">
        <v>140027</v>
      </c>
      <c r="JY1">
        <v>140028</v>
      </c>
      <c r="JZ1">
        <v>140029</v>
      </c>
      <c r="KA1">
        <v>140030</v>
      </c>
      <c r="KB1">
        <v>140031</v>
      </c>
      <c r="KC1">
        <v>140032</v>
      </c>
      <c r="KD1">
        <v>140033</v>
      </c>
      <c r="KE1">
        <v>140034</v>
      </c>
      <c r="KF1">
        <v>140036</v>
      </c>
      <c r="KG1">
        <v>140037</v>
      </c>
      <c r="KH1">
        <v>140038</v>
      </c>
      <c r="KI1">
        <v>140039</v>
      </c>
      <c r="KJ1">
        <v>140040</v>
      </c>
      <c r="KK1">
        <v>140041</v>
      </c>
      <c r="KL1">
        <v>140044</v>
      </c>
      <c r="KM1">
        <v>140045</v>
      </c>
      <c r="KN1">
        <v>140047</v>
      </c>
      <c r="KO1">
        <v>140233</v>
      </c>
      <c r="KP1">
        <v>140277</v>
      </c>
      <c r="KQ1">
        <v>140302</v>
      </c>
      <c r="KR1">
        <v>140332</v>
      </c>
      <c r="KS1">
        <v>140350</v>
      </c>
      <c r="KT1">
        <v>140429</v>
      </c>
      <c r="KU1">
        <v>140472</v>
      </c>
      <c r="KV1">
        <v>140516</v>
      </c>
      <c r="KW1">
        <v>140524</v>
      </c>
      <c r="KX1">
        <v>140769</v>
      </c>
      <c r="KY1">
        <v>140778</v>
      </c>
      <c r="KZ1">
        <v>140780</v>
      </c>
      <c r="LA1">
        <v>140781</v>
      </c>
      <c r="LB1">
        <v>140826</v>
      </c>
      <c r="LC1">
        <v>140859</v>
      </c>
      <c r="LD1">
        <v>140869</v>
      </c>
      <c r="LE1">
        <v>140891</v>
      </c>
      <c r="LF1">
        <v>140901</v>
      </c>
      <c r="LG1">
        <v>140922</v>
      </c>
      <c r="LH1">
        <v>140980</v>
      </c>
      <c r="LI1">
        <v>141014</v>
      </c>
      <c r="LJ1">
        <v>141015</v>
      </c>
      <c r="LK1">
        <v>141108</v>
      </c>
      <c r="LL1">
        <v>141112</v>
      </c>
      <c r="LM1">
        <v>141115</v>
      </c>
      <c r="LN1">
        <v>141116</v>
      </c>
      <c r="LO1">
        <v>250001</v>
      </c>
      <c r="LP1">
        <v>250002</v>
      </c>
      <c r="LQ1">
        <v>250003</v>
      </c>
      <c r="LR1">
        <v>250004</v>
      </c>
      <c r="LS1">
        <v>250005</v>
      </c>
      <c r="LT1">
        <v>250006</v>
      </c>
      <c r="LU1">
        <v>250007</v>
      </c>
      <c r="LV1">
        <v>250008</v>
      </c>
      <c r="LW1">
        <v>250009</v>
      </c>
      <c r="LX1">
        <v>250010</v>
      </c>
      <c r="LY1">
        <v>250011</v>
      </c>
      <c r="LZ1">
        <v>250012</v>
      </c>
      <c r="MA1">
        <v>250013</v>
      </c>
      <c r="MB1">
        <v>250014</v>
      </c>
      <c r="MC1">
        <v>250015</v>
      </c>
      <c r="MD1">
        <v>250016</v>
      </c>
      <c r="ME1">
        <v>250017</v>
      </c>
      <c r="MF1">
        <v>250018</v>
      </c>
      <c r="MG1">
        <v>250019</v>
      </c>
      <c r="MH1">
        <v>250020</v>
      </c>
      <c r="MI1">
        <v>250021</v>
      </c>
      <c r="MJ1">
        <v>250022</v>
      </c>
      <c r="MK1">
        <v>250023</v>
      </c>
      <c r="ML1">
        <v>250024</v>
      </c>
      <c r="MM1">
        <v>250025</v>
      </c>
      <c r="MN1">
        <v>250026</v>
      </c>
      <c r="MO1">
        <v>250027</v>
      </c>
      <c r="MP1">
        <v>250028</v>
      </c>
      <c r="MQ1">
        <v>250029</v>
      </c>
      <c r="MR1">
        <v>250030</v>
      </c>
      <c r="MS1">
        <v>250031</v>
      </c>
      <c r="MT1">
        <v>250032</v>
      </c>
      <c r="MU1">
        <v>250033</v>
      </c>
      <c r="MV1">
        <v>250034</v>
      </c>
      <c r="MW1">
        <v>250035</v>
      </c>
      <c r="MX1">
        <v>250036</v>
      </c>
      <c r="MY1">
        <v>250037</v>
      </c>
      <c r="MZ1">
        <v>250038</v>
      </c>
      <c r="NA1">
        <v>250039</v>
      </c>
      <c r="NB1">
        <v>250040</v>
      </c>
      <c r="NC1">
        <v>250041</v>
      </c>
      <c r="ND1">
        <v>250042</v>
      </c>
      <c r="NE1">
        <v>250043</v>
      </c>
      <c r="NF1">
        <v>250044</v>
      </c>
      <c r="NG1">
        <v>250045</v>
      </c>
      <c r="NH1">
        <v>250046</v>
      </c>
      <c r="NI1">
        <v>250047</v>
      </c>
      <c r="NJ1">
        <v>250048</v>
      </c>
      <c r="NK1">
        <v>250049</v>
      </c>
      <c r="NL1">
        <v>250050</v>
      </c>
      <c r="NM1">
        <v>250051</v>
      </c>
      <c r="NN1">
        <v>250052</v>
      </c>
      <c r="NO1">
        <v>250053</v>
      </c>
      <c r="NP1">
        <v>250054</v>
      </c>
      <c r="NQ1">
        <v>250055</v>
      </c>
      <c r="NR1">
        <v>250056</v>
      </c>
      <c r="NS1">
        <v>250057</v>
      </c>
      <c r="NT1">
        <v>250058</v>
      </c>
      <c r="NU1">
        <v>250059</v>
      </c>
      <c r="NV1">
        <v>250061</v>
      </c>
      <c r="NW1">
        <v>250100</v>
      </c>
      <c r="NX1">
        <v>250107</v>
      </c>
      <c r="NY1">
        <v>250113</v>
      </c>
      <c r="NZ1">
        <v>250115</v>
      </c>
      <c r="OA1">
        <v>250135</v>
      </c>
      <c r="OB1">
        <v>250137</v>
      </c>
      <c r="OC1">
        <v>250402</v>
      </c>
      <c r="OD1">
        <v>250406</v>
      </c>
      <c r="OE1">
        <v>250409</v>
      </c>
      <c r="OF1">
        <v>250410</v>
      </c>
      <c r="OG1">
        <v>250414</v>
      </c>
      <c r="OH1">
        <v>250415</v>
      </c>
      <c r="OI1">
        <v>250416</v>
      </c>
      <c r="OJ1">
        <v>250417</v>
      </c>
      <c r="OK1">
        <v>250418</v>
      </c>
      <c r="OL1">
        <v>250421</v>
      </c>
      <c r="OM1">
        <v>250422</v>
      </c>
      <c r="ON1">
        <v>250431</v>
      </c>
      <c r="OO1">
        <v>250438</v>
      </c>
      <c r="OP1">
        <v>250501</v>
      </c>
      <c r="OQ1">
        <v>250502</v>
      </c>
      <c r="OR1">
        <v>250503</v>
      </c>
      <c r="OS1">
        <v>250504</v>
      </c>
      <c r="OT1">
        <v>250505</v>
      </c>
      <c r="OU1">
        <v>250506</v>
      </c>
      <c r="OV1">
        <v>250507</v>
      </c>
      <c r="OW1">
        <v>250509</v>
      </c>
      <c r="OX1">
        <v>250510</v>
      </c>
      <c r="OY1">
        <v>250511</v>
      </c>
      <c r="OZ1">
        <v>250512</v>
      </c>
      <c r="PA1">
        <v>250513</v>
      </c>
      <c r="PB1">
        <v>250514</v>
      </c>
      <c r="PC1">
        <v>250515</v>
      </c>
      <c r="PD1">
        <v>250516</v>
      </c>
      <c r="PE1">
        <v>250517</v>
      </c>
      <c r="PF1">
        <v>250518</v>
      </c>
      <c r="PG1">
        <v>250519</v>
      </c>
      <c r="PH1">
        <v>250520</v>
      </c>
      <c r="PI1">
        <v>250522</v>
      </c>
      <c r="PJ1">
        <v>250523</v>
      </c>
      <c r="PK1">
        <v>250524</v>
      </c>
      <c r="PL1">
        <v>250525</v>
      </c>
      <c r="PM1">
        <v>250526</v>
      </c>
      <c r="PN1">
        <v>250527</v>
      </c>
      <c r="PO1">
        <v>250528</v>
      </c>
      <c r="PP1">
        <v>250529</v>
      </c>
      <c r="PQ1">
        <v>250530</v>
      </c>
      <c r="PR1">
        <v>250531</v>
      </c>
      <c r="PS1">
        <v>250532</v>
      </c>
      <c r="PT1">
        <v>250533</v>
      </c>
      <c r="PU1">
        <v>250534</v>
      </c>
      <c r="PV1">
        <v>250535</v>
      </c>
      <c r="PW1">
        <v>250536</v>
      </c>
      <c r="PX1">
        <v>250537</v>
      </c>
      <c r="PY1">
        <v>250538</v>
      </c>
      <c r="PZ1">
        <v>250539</v>
      </c>
      <c r="QA1">
        <v>250540</v>
      </c>
      <c r="QB1">
        <v>250541</v>
      </c>
      <c r="QC1">
        <v>250542</v>
      </c>
      <c r="QD1">
        <v>250543</v>
      </c>
      <c r="QE1">
        <v>250545</v>
      </c>
      <c r="QF1">
        <v>250546</v>
      </c>
      <c r="QG1">
        <v>250547</v>
      </c>
      <c r="QH1">
        <v>250549</v>
      </c>
      <c r="QI1">
        <v>250550</v>
      </c>
      <c r="QJ1">
        <v>250551</v>
      </c>
      <c r="QK1">
        <v>250552</v>
      </c>
      <c r="QL1">
        <v>250554</v>
      </c>
      <c r="QM1">
        <v>250555</v>
      </c>
      <c r="QN1">
        <v>250557</v>
      </c>
      <c r="QO1">
        <v>250558</v>
      </c>
      <c r="QP1">
        <v>250559</v>
      </c>
      <c r="QQ1">
        <v>250560</v>
      </c>
      <c r="QR1">
        <v>250561</v>
      </c>
      <c r="QS1">
        <v>250563</v>
      </c>
      <c r="QT1">
        <v>250564</v>
      </c>
      <c r="QU1">
        <v>250565</v>
      </c>
      <c r="QV1">
        <v>250566</v>
      </c>
      <c r="QW1">
        <v>250721</v>
      </c>
      <c r="QX1">
        <v>250722</v>
      </c>
      <c r="QY1">
        <v>250724</v>
      </c>
      <c r="QZ1">
        <v>250751</v>
      </c>
      <c r="RA1">
        <v>250752</v>
      </c>
      <c r="RB1">
        <v>250754</v>
      </c>
      <c r="RC1">
        <v>250756</v>
      </c>
      <c r="RD1">
        <v>250758</v>
      </c>
      <c r="RE1">
        <v>250759</v>
      </c>
      <c r="RF1">
        <v>250761</v>
      </c>
      <c r="RG1">
        <v>250762</v>
      </c>
      <c r="RH1">
        <v>250764</v>
      </c>
      <c r="RI1">
        <v>255001</v>
      </c>
      <c r="RJ1">
        <v>255002</v>
      </c>
      <c r="RK1">
        <v>255003</v>
      </c>
      <c r="RL1">
        <v>255004</v>
      </c>
      <c r="RM1">
        <v>255005</v>
      </c>
      <c r="RN1">
        <v>255006</v>
      </c>
      <c r="RO1">
        <v>255007</v>
      </c>
      <c r="RP1">
        <v>255008</v>
      </c>
      <c r="RQ1">
        <v>255009</v>
      </c>
      <c r="RR1">
        <v>255010</v>
      </c>
      <c r="RS1">
        <v>255011</v>
      </c>
      <c r="RT1">
        <v>255012</v>
      </c>
      <c r="RU1">
        <v>255014</v>
      </c>
      <c r="RV1">
        <v>255015</v>
      </c>
      <c r="RW1">
        <v>255016</v>
      </c>
      <c r="RX1">
        <v>255017</v>
      </c>
      <c r="RY1">
        <v>255018</v>
      </c>
      <c r="RZ1">
        <v>255019</v>
      </c>
      <c r="SA1">
        <v>255020</v>
      </c>
      <c r="SB1">
        <v>255021</v>
      </c>
      <c r="SC1">
        <v>255022</v>
      </c>
      <c r="SD1">
        <v>255023</v>
      </c>
      <c r="SE1">
        <v>255024</v>
      </c>
      <c r="SF1">
        <v>255025</v>
      </c>
      <c r="SG1">
        <v>255026</v>
      </c>
      <c r="SH1">
        <v>255027</v>
      </c>
      <c r="SI1">
        <v>255028</v>
      </c>
      <c r="SJ1">
        <v>255029</v>
      </c>
      <c r="SK1">
        <v>430001</v>
      </c>
      <c r="SL1">
        <v>430002</v>
      </c>
      <c r="SM1">
        <v>430003</v>
      </c>
      <c r="SN1">
        <v>430004</v>
      </c>
      <c r="SO1">
        <v>430005</v>
      </c>
      <c r="SP1">
        <v>430006</v>
      </c>
      <c r="SQ1">
        <v>430007</v>
      </c>
      <c r="SR1">
        <v>430008</v>
      </c>
      <c r="SS1">
        <v>430009</v>
      </c>
      <c r="ST1">
        <v>430010</v>
      </c>
      <c r="SU1">
        <v>430011</v>
      </c>
      <c r="SV1">
        <v>430012</v>
      </c>
      <c r="SW1">
        <v>430013</v>
      </c>
      <c r="SX1">
        <v>430014</v>
      </c>
      <c r="SY1">
        <v>430015</v>
      </c>
      <c r="SZ1">
        <v>430016</v>
      </c>
      <c r="TA1">
        <v>430017</v>
      </c>
      <c r="TB1">
        <v>430018</v>
      </c>
      <c r="TC1">
        <v>430019</v>
      </c>
      <c r="TD1">
        <v>430020</v>
      </c>
      <c r="TE1">
        <v>430021</v>
      </c>
      <c r="TF1">
        <v>430022</v>
      </c>
      <c r="TG1">
        <v>430023</v>
      </c>
      <c r="TH1">
        <v>430024</v>
      </c>
      <c r="TI1">
        <v>430025</v>
      </c>
      <c r="TJ1">
        <v>430026</v>
      </c>
      <c r="TK1">
        <v>430027</v>
      </c>
      <c r="TL1">
        <v>430028</v>
      </c>
      <c r="TM1">
        <v>430030</v>
      </c>
      <c r="TN1">
        <v>430031</v>
      </c>
      <c r="TO1">
        <v>430032</v>
      </c>
      <c r="TP1">
        <v>430033</v>
      </c>
      <c r="TQ1">
        <v>430034</v>
      </c>
      <c r="TR1">
        <v>430035</v>
      </c>
      <c r="TS1">
        <v>430036</v>
      </c>
      <c r="TT1">
        <v>430037</v>
      </c>
      <c r="TU1">
        <v>430038</v>
      </c>
      <c r="TV1">
        <v>430039</v>
      </c>
      <c r="TW1">
        <v>430106</v>
      </c>
      <c r="TX1">
        <v>430107</v>
      </c>
      <c r="TY1">
        <v>430109</v>
      </c>
      <c r="TZ1">
        <v>430111</v>
      </c>
      <c r="UA1">
        <v>430402</v>
      </c>
      <c r="UB1">
        <v>430403</v>
      </c>
      <c r="UC1">
        <v>430404</v>
      </c>
      <c r="UD1">
        <v>430407</v>
      </c>
      <c r="UE1">
        <v>430409</v>
      </c>
      <c r="UF1">
        <v>430410</v>
      </c>
      <c r="UG1">
        <v>430411</v>
      </c>
      <c r="UH1">
        <v>430412</v>
      </c>
      <c r="UI1">
        <v>430415</v>
      </c>
      <c r="UJ1">
        <v>430418</v>
      </c>
      <c r="UK1">
        <v>430422</v>
      </c>
      <c r="UL1">
        <v>430423</v>
      </c>
      <c r="UM1">
        <v>430501</v>
      </c>
      <c r="UN1">
        <v>430502</v>
      </c>
      <c r="UO1">
        <v>430503</v>
      </c>
      <c r="UP1">
        <v>430504</v>
      </c>
      <c r="UQ1">
        <v>430505</v>
      </c>
      <c r="UR1">
        <v>430506</v>
      </c>
      <c r="US1">
        <v>430508</v>
      </c>
      <c r="UT1">
        <v>430509</v>
      </c>
      <c r="UU1">
        <v>430510</v>
      </c>
      <c r="UV1">
        <v>430511</v>
      </c>
      <c r="UW1">
        <v>430512</v>
      </c>
      <c r="UX1">
        <v>430513</v>
      </c>
      <c r="UY1">
        <v>430514</v>
      </c>
      <c r="UZ1">
        <v>430515</v>
      </c>
      <c r="VA1">
        <v>430516</v>
      </c>
      <c r="VB1">
        <v>430518</v>
      </c>
      <c r="VC1">
        <v>430519</v>
      </c>
      <c r="VD1">
        <v>430520</v>
      </c>
      <c r="VE1">
        <v>430521</v>
      </c>
      <c r="VF1">
        <v>430522</v>
      </c>
      <c r="VG1">
        <v>430523</v>
      </c>
      <c r="VH1">
        <v>430524</v>
      </c>
      <c r="VI1">
        <v>430525</v>
      </c>
      <c r="VJ1">
        <v>430526</v>
      </c>
      <c r="VK1">
        <v>430527</v>
      </c>
      <c r="VL1">
        <v>430528</v>
      </c>
      <c r="VM1">
        <v>430529</v>
      </c>
      <c r="VN1">
        <v>435001</v>
      </c>
      <c r="VO1">
        <v>435002</v>
      </c>
      <c r="VP1">
        <v>435003</v>
      </c>
      <c r="VQ1">
        <v>435004</v>
      </c>
      <c r="VR1">
        <v>435005</v>
      </c>
      <c r="VS1">
        <v>435006</v>
      </c>
      <c r="VT1">
        <v>435007</v>
      </c>
      <c r="VU1">
        <v>435008</v>
      </c>
      <c r="VV1">
        <v>435009</v>
      </c>
      <c r="VW1">
        <v>435010</v>
      </c>
      <c r="VX1">
        <v>435011</v>
      </c>
      <c r="VY1">
        <v>435012</v>
      </c>
      <c r="VZ1">
        <v>435013</v>
      </c>
      <c r="WA1">
        <v>435014</v>
      </c>
      <c r="WB1">
        <v>435015</v>
      </c>
      <c r="WC1">
        <v>435016</v>
      </c>
      <c r="WD1">
        <v>435017</v>
      </c>
      <c r="WE1">
        <v>435018</v>
      </c>
      <c r="WF1">
        <v>435019</v>
      </c>
      <c r="WG1">
        <v>435020</v>
      </c>
      <c r="WH1">
        <v>435021</v>
      </c>
      <c r="WI1">
        <v>435022</v>
      </c>
      <c r="WJ1">
        <v>440001</v>
      </c>
      <c r="WK1">
        <v>440002</v>
      </c>
      <c r="WL1">
        <v>440003</v>
      </c>
      <c r="WM1">
        <v>440004</v>
      </c>
      <c r="WN1">
        <v>440005</v>
      </c>
      <c r="WO1">
        <v>440006</v>
      </c>
      <c r="WP1">
        <v>440007</v>
      </c>
      <c r="WQ1">
        <v>440009</v>
      </c>
      <c r="WR1">
        <v>440010</v>
      </c>
      <c r="WS1">
        <v>440011</v>
      </c>
      <c r="WT1">
        <v>440012</v>
      </c>
      <c r="WU1">
        <v>440013</v>
      </c>
      <c r="WV1">
        <v>440014</v>
      </c>
      <c r="WW1">
        <v>440015</v>
      </c>
      <c r="WX1">
        <v>440016</v>
      </c>
      <c r="WY1">
        <v>440018</v>
      </c>
      <c r="WZ1">
        <v>440019</v>
      </c>
      <c r="XA1">
        <v>440020</v>
      </c>
      <c r="XB1">
        <v>440021</v>
      </c>
      <c r="XC1">
        <v>440022</v>
      </c>
      <c r="XD1">
        <v>440023</v>
      </c>
      <c r="XE1">
        <v>440024</v>
      </c>
      <c r="XF1">
        <v>440025</v>
      </c>
      <c r="XG1">
        <v>440026</v>
      </c>
      <c r="XH1">
        <v>440027</v>
      </c>
      <c r="XI1">
        <v>440028</v>
      </c>
      <c r="XJ1">
        <v>440029</v>
      </c>
      <c r="XK1">
        <v>440030</v>
      </c>
      <c r="XL1">
        <v>440031</v>
      </c>
      <c r="XM1">
        <v>440032</v>
      </c>
      <c r="XN1">
        <v>440033</v>
      </c>
      <c r="XO1">
        <v>440034</v>
      </c>
      <c r="XP1">
        <v>440035</v>
      </c>
      <c r="XQ1">
        <v>440036</v>
      </c>
      <c r="XR1">
        <v>440037</v>
      </c>
      <c r="XS1">
        <v>440038</v>
      </c>
      <c r="XT1">
        <v>440040</v>
      </c>
      <c r="XU1">
        <v>440041</v>
      </c>
      <c r="XV1">
        <v>440042</v>
      </c>
      <c r="XW1">
        <v>440043</v>
      </c>
      <c r="XX1">
        <v>440044</v>
      </c>
      <c r="XY1">
        <v>440045</v>
      </c>
      <c r="XZ1">
        <v>440046</v>
      </c>
      <c r="YA1">
        <v>440047</v>
      </c>
      <c r="YB1">
        <v>440048</v>
      </c>
      <c r="YC1">
        <v>440049</v>
      </c>
      <c r="YD1">
        <v>440051</v>
      </c>
      <c r="YE1">
        <v>440052</v>
      </c>
      <c r="YF1">
        <v>440055</v>
      </c>
      <c r="YG1">
        <v>440056</v>
      </c>
      <c r="YH1">
        <v>440057</v>
      </c>
      <c r="YI1">
        <v>440058</v>
      </c>
      <c r="YJ1">
        <v>440059</v>
      </c>
      <c r="YK1">
        <v>440060</v>
      </c>
      <c r="YL1">
        <v>440061</v>
      </c>
      <c r="YM1">
        <v>440062</v>
      </c>
      <c r="YN1">
        <v>440063</v>
      </c>
      <c r="YO1">
        <v>440064</v>
      </c>
      <c r="YP1">
        <v>440065</v>
      </c>
      <c r="YQ1">
        <v>440066</v>
      </c>
      <c r="YR1">
        <v>440067</v>
      </c>
      <c r="YS1">
        <v>440068</v>
      </c>
      <c r="YT1">
        <v>440069</v>
      </c>
      <c r="YU1">
        <v>440070</v>
      </c>
      <c r="YV1">
        <v>440071</v>
      </c>
      <c r="YW1">
        <v>440073</v>
      </c>
      <c r="YX1">
        <v>440074</v>
      </c>
      <c r="YY1">
        <v>440075</v>
      </c>
      <c r="YZ1">
        <v>440077</v>
      </c>
      <c r="ZA1">
        <v>440078</v>
      </c>
      <c r="ZB1">
        <v>440080</v>
      </c>
      <c r="ZC1">
        <v>440081</v>
      </c>
      <c r="ZD1">
        <v>440082</v>
      </c>
      <c r="ZE1">
        <v>440083</v>
      </c>
      <c r="ZF1">
        <v>440084</v>
      </c>
      <c r="ZG1">
        <v>440085</v>
      </c>
      <c r="ZH1">
        <v>440086</v>
      </c>
      <c r="ZI1">
        <v>440087</v>
      </c>
      <c r="ZJ1">
        <v>440088</v>
      </c>
      <c r="ZK1">
        <v>440089</v>
      </c>
      <c r="ZL1">
        <v>440090</v>
      </c>
      <c r="ZM1">
        <v>440091</v>
      </c>
      <c r="ZN1">
        <v>440092</v>
      </c>
      <c r="ZO1">
        <v>440093</v>
      </c>
      <c r="ZP1">
        <v>440094</v>
      </c>
      <c r="ZQ1">
        <v>440701</v>
      </c>
      <c r="ZR1">
        <v>440710</v>
      </c>
      <c r="ZS1">
        <v>440723</v>
      </c>
      <c r="ZT1">
        <v>440726</v>
      </c>
      <c r="ZU1">
        <v>500001</v>
      </c>
      <c r="ZV1">
        <v>500002</v>
      </c>
      <c r="ZW1">
        <v>500003</v>
      </c>
      <c r="ZX1">
        <v>500004</v>
      </c>
      <c r="ZY1">
        <v>500005</v>
      </c>
      <c r="ZZ1">
        <v>500006</v>
      </c>
      <c r="AAA1">
        <v>500007</v>
      </c>
      <c r="AAB1">
        <v>500008</v>
      </c>
      <c r="AAC1">
        <v>500009</v>
      </c>
      <c r="AAD1">
        <v>500010</v>
      </c>
      <c r="AAE1">
        <v>500011</v>
      </c>
      <c r="AAF1">
        <v>500012</v>
      </c>
      <c r="AAG1">
        <v>500013</v>
      </c>
      <c r="AAH1">
        <v>500014</v>
      </c>
      <c r="AAI1">
        <v>500015</v>
      </c>
      <c r="AAJ1">
        <v>500016</v>
      </c>
      <c r="AAK1">
        <v>500017</v>
      </c>
      <c r="AAL1">
        <v>500018</v>
      </c>
      <c r="AAM1">
        <v>500019</v>
      </c>
      <c r="AAN1">
        <v>500020</v>
      </c>
      <c r="AAO1">
        <v>500021</v>
      </c>
      <c r="AAP1">
        <v>500022</v>
      </c>
      <c r="AAQ1">
        <v>500023</v>
      </c>
      <c r="AAR1">
        <v>500024</v>
      </c>
      <c r="AAS1">
        <v>500025</v>
      </c>
      <c r="AAT1">
        <v>500026</v>
      </c>
      <c r="AAU1">
        <v>500027</v>
      </c>
      <c r="AAV1">
        <v>500028</v>
      </c>
      <c r="AAW1">
        <v>500029</v>
      </c>
      <c r="AAX1">
        <v>500030</v>
      </c>
      <c r="AAY1">
        <v>500031</v>
      </c>
      <c r="AAZ1">
        <v>500728</v>
      </c>
      <c r="ABA1">
        <v>500730</v>
      </c>
      <c r="ABB1">
        <v>500732</v>
      </c>
      <c r="ABC1">
        <v>505007</v>
      </c>
      <c r="ABD1">
        <v>505008</v>
      </c>
      <c r="ABE1">
        <v>505009</v>
      </c>
      <c r="ABF1">
        <v>505010</v>
      </c>
      <c r="ABG1">
        <v>550001</v>
      </c>
      <c r="ABH1">
        <v>550002</v>
      </c>
      <c r="ABI1">
        <v>550003</v>
      </c>
      <c r="ABJ1">
        <v>550004</v>
      </c>
      <c r="ABK1">
        <v>550005</v>
      </c>
      <c r="ABL1">
        <v>550006</v>
      </c>
      <c r="ABM1">
        <v>550007</v>
      </c>
      <c r="ABN1">
        <v>550008</v>
      </c>
      <c r="ABO1">
        <v>550009</v>
      </c>
      <c r="ABP1">
        <v>550010</v>
      </c>
      <c r="ABQ1">
        <v>550011</v>
      </c>
      <c r="ABR1">
        <v>550012</v>
      </c>
      <c r="ABS1">
        <v>550014</v>
      </c>
      <c r="ABT1">
        <v>550015</v>
      </c>
      <c r="ABU1">
        <v>550016</v>
      </c>
      <c r="ABV1">
        <v>550017</v>
      </c>
      <c r="ABW1">
        <v>550018</v>
      </c>
      <c r="ABX1">
        <v>550019</v>
      </c>
      <c r="ABY1">
        <v>550020</v>
      </c>
      <c r="ABZ1">
        <v>550021</v>
      </c>
      <c r="ACA1">
        <v>550023</v>
      </c>
      <c r="ACB1">
        <v>550026</v>
      </c>
      <c r="ACC1">
        <v>550027</v>
      </c>
      <c r="ACD1">
        <v>550028</v>
      </c>
      <c r="ACE1">
        <v>550029</v>
      </c>
      <c r="ACF1">
        <v>550030</v>
      </c>
      <c r="ACG1">
        <v>550031</v>
      </c>
      <c r="ACH1">
        <v>550032</v>
      </c>
      <c r="ACI1">
        <v>550033</v>
      </c>
      <c r="ACJ1">
        <v>550034</v>
      </c>
      <c r="ACK1">
        <v>550035</v>
      </c>
      <c r="ACL1">
        <v>550036</v>
      </c>
      <c r="ACM1">
        <v>550037</v>
      </c>
      <c r="ACN1">
        <v>550038</v>
      </c>
      <c r="ACO1">
        <v>550039</v>
      </c>
      <c r="ACP1">
        <v>550040</v>
      </c>
      <c r="ACQ1">
        <v>550041</v>
      </c>
      <c r="ACR1">
        <v>550042</v>
      </c>
      <c r="ACS1">
        <v>550043</v>
      </c>
      <c r="ACT1">
        <v>550044</v>
      </c>
      <c r="ACU1">
        <v>550045</v>
      </c>
      <c r="ACV1">
        <v>550046</v>
      </c>
      <c r="ACW1">
        <v>550047</v>
      </c>
      <c r="ACX1">
        <v>550048</v>
      </c>
      <c r="ACY1">
        <v>550049</v>
      </c>
      <c r="ACZ1">
        <v>550050</v>
      </c>
      <c r="ADA1">
        <v>550051</v>
      </c>
      <c r="ADB1">
        <v>550052</v>
      </c>
      <c r="ADC1">
        <v>550053</v>
      </c>
      <c r="ADD1">
        <v>550054</v>
      </c>
      <c r="ADE1">
        <v>550055</v>
      </c>
      <c r="ADF1">
        <v>550056</v>
      </c>
      <c r="ADG1">
        <v>550057</v>
      </c>
      <c r="ADH1">
        <v>550059</v>
      </c>
      <c r="ADI1">
        <v>550061</v>
      </c>
      <c r="ADJ1">
        <v>550062</v>
      </c>
      <c r="ADK1">
        <v>550063</v>
      </c>
      <c r="ADL1">
        <v>550064</v>
      </c>
      <c r="ADM1">
        <v>550065</v>
      </c>
      <c r="ADN1">
        <v>550066</v>
      </c>
      <c r="ADO1">
        <v>550067</v>
      </c>
      <c r="ADP1">
        <v>550068</v>
      </c>
      <c r="ADQ1">
        <v>550069</v>
      </c>
      <c r="ADR1">
        <v>550070</v>
      </c>
      <c r="ADS1">
        <v>550071</v>
      </c>
      <c r="ADT1">
        <v>550072</v>
      </c>
      <c r="ADU1">
        <v>550073</v>
      </c>
      <c r="ADV1">
        <v>550074</v>
      </c>
      <c r="ADW1">
        <v>550075</v>
      </c>
      <c r="ADX1">
        <v>550076</v>
      </c>
      <c r="ADY1">
        <v>550077</v>
      </c>
      <c r="ADZ1">
        <v>550078</v>
      </c>
      <c r="AEA1">
        <v>550079</v>
      </c>
      <c r="AEB1">
        <v>550080</v>
      </c>
      <c r="AEC1">
        <v>550081</v>
      </c>
      <c r="AED1">
        <v>550082</v>
      </c>
      <c r="AEE1">
        <v>550083</v>
      </c>
      <c r="AEF1">
        <v>550084</v>
      </c>
      <c r="AEG1">
        <v>550085</v>
      </c>
      <c r="AEH1">
        <v>550086</v>
      </c>
      <c r="AEI1">
        <v>550087</v>
      </c>
      <c r="AEJ1">
        <v>550093</v>
      </c>
      <c r="AEK1">
        <v>550096</v>
      </c>
      <c r="AEL1">
        <v>550097</v>
      </c>
      <c r="AEM1">
        <v>550132</v>
      </c>
      <c r="AEN1">
        <v>550144</v>
      </c>
      <c r="AEO1">
        <v>550148</v>
      </c>
      <c r="AEP1">
        <v>550175</v>
      </c>
      <c r="AEQ1">
        <v>550184</v>
      </c>
      <c r="AER1">
        <v>550216</v>
      </c>
      <c r="AES1">
        <v>550217</v>
      </c>
      <c r="AET1">
        <v>550225</v>
      </c>
      <c r="AEU1">
        <v>550234</v>
      </c>
      <c r="AEV1">
        <v>550240</v>
      </c>
      <c r="AEW1">
        <v>550246</v>
      </c>
      <c r="AEX1">
        <v>550248</v>
      </c>
      <c r="AEY1">
        <v>550250</v>
      </c>
      <c r="AEZ1">
        <v>550251</v>
      </c>
      <c r="AFA1">
        <v>550261</v>
      </c>
      <c r="AFB1">
        <v>550262</v>
      </c>
      <c r="AFC1">
        <v>550266</v>
      </c>
      <c r="AFD1">
        <v>550279</v>
      </c>
      <c r="AFE1">
        <v>550291</v>
      </c>
      <c r="AFF1">
        <v>550292</v>
      </c>
      <c r="AFG1">
        <v>550293</v>
      </c>
      <c r="AFH1">
        <v>550296</v>
      </c>
      <c r="AFI1">
        <v>550298</v>
      </c>
      <c r="AFJ1">
        <v>550299</v>
      </c>
      <c r="AFK1">
        <v>550320</v>
      </c>
      <c r="AFL1">
        <v>550334</v>
      </c>
      <c r="AFM1">
        <v>550342</v>
      </c>
      <c r="AFN1">
        <v>550346</v>
      </c>
      <c r="AFO1">
        <v>550396</v>
      </c>
      <c r="AFP1">
        <v>550437</v>
      </c>
      <c r="AFQ1">
        <v>550451</v>
      </c>
      <c r="AFR1">
        <v>550474</v>
      </c>
      <c r="AFS1">
        <v>550493</v>
      </c>
      <c r="AFT1">
        <v>550519</v>
      </c>
      <c r="AFU1">
        <v>550626</v>
      </c>
      <c r="AFV1">
        <v>550632</v>
      </c>
      <c r="AFW1">
        <v>550665</v>
      </c>
      <c r="AFX1">
        <v>550714</v>
      </c>
      <c r="AFY1">
        <v>550736</v>
      </c>
      <c r="AFZ1">
        <v>550761</v>
      </c>
      <c r="AGA1">
        <v>550801</v>
      </c>
      <c r="AGB1">
        <v>550811</v>
      </c>
      <c r="AGC1">
        <v>550835</v>
      </c>
      <c r="AGD1">
        <v>550963</v>
      </c>
      <c r="AGE1">
        <v>551024</v>
      </c>
      <c r="AGF1">
        <v>551088</v>
      </c>
      <c r="AGG1">
        <v>551576</v>
      </c>
      <c r="AGH1">
        <v>551893</v>
      </c>
      <c r="AGI1">
        <v>552253</v>
      </c>
      <c r="AGJ1">
        <v>552255</v>
      </c>
      <c r="AGK1">
        <v>552256</v>
      </c>
      <c r="AGL1">
        <v>552257</v>
      </c>
      <c r="AGM1">
        <v>552258</v>
      </c>
      <c r="AGN1">
        <v>552498</v>
      </c>
      <c r="AGO1">
        <v>552516</v>
      </c>
      <c r="AGP1">
        <v>552710</v>
      </c>
      <c r="AGQ1">
        <v>555048</v>
      </c>
      <c r="AGR1">
        <v>555049</v>
      </c>
      <c r="AGS1">
        <v>555050</v>
      </c>
      <c r="AGT1">
        <v>555051</v>
      </c>
      <c r="AGU1">
        <v>555076</v>
      </c>
      <c r="AGV1">
        <v>555077</v>
      </c>
      <c r="AGW1">
        <v>555078</v>
      </c>
      <c r="AGX1">
        <v>555083</v>
      </c>
      <c r="AGY1">
        <v>555084</v>
      </c>
      <c r="AGZ1">
        <v>555157</v>
      </c>
      <c r="AHA1">
        <v>555159</v>
      </c>
      <c r="AHB1">
        <v>555171</v>
      </c>
      <c r="AHC1">
        <v>555172</v>
      </c>
      <c r="AHD1">
        <v>555318</v>
      </c>
      <c r="AHE1">
        <v>555321</v>
      </c>
      <c r="AHF1">
        <v>555322</v>
      </c>
      <c r="AHG1">
        <v>555325</v>
      </c>
      <c r="AHH1">
        <v>555390</v>
      </c>
      <c r="AHI1">
        <v>555391</v>
      </c>
      <c r="AHJ1">
        <v>555392</v>
      </c>
      <c r="AHK1">
        <v>555393</v>
      </c>
      <c r="AHL1">
        <v>555394</v>
      </c>
      <c r="AHM1">
        <v>555395</v>
      </c>
      <c r="AHN1">
        <v>555396</v>
      </c>
      <c r="AHO1">
        <v>811065</v>
      </c>
      <c r="AHP1">
        <v>811002</v>
      </c>
      <c r="AHQ1">
        <v>810003</v>
      </c>
      <c r="AHR1">
        <v>810028</v>
      </c>
      <c r="AHS1">
        <v>810022</v>
      </c>
      <c r="AHT1">
        <v>811115</v>
      </c>
      <c r="AHU1">
        <v>811024</v>
      </c>
      <c r="AHV1">
        <v>810026</v>
      </c>
      <c r="AHW1">
        <v>810061</v>
      </c>
      <c r="AHX1">
        <v>810071</v>
      </c>
      <c r="AHY1">
        <v>811530</v>
      </c>
      <c r="AHZ1">
        <v>811502</v>
      </c>
      <c r="AIA1">
        <v>810006</v>
      </c>
      <c r="AIB1">
        <v>810023</v>
      </c>
      <c r="AIC1">
        <v>810024</v>
      </c>
      <c r="AID1">
        <v>811126</v>
      </c>
      <c r="AIE1">
        <v>811116</v>
      </c>
      <c r="AIF1">
        <v>811117</v>
      </c>
      <c r="AIG1">
        <v>811022</v>
      </c>
      <c r="AIH1">
        <v>811006</v>
      </c>
      <c r="AII1">
        <v>811003</v>
      </c>
      <c r="AIJ1">
        <v>810065</v>
      </c>
      <c r="AIK1">
        <v>811129</v>
      </c>
      <c r="AIL1">
        <v>811125</v>
      </c>
      <c r="AIM1">
        <v>811118</v>
      </c>
      <c r="AIN1">
        <v>811107</v>
      </c>
      <c r="AIO1">
        <v>811108</v>
      </c>
      <c r="AIP1">
        <v>811503</v>
      </c>
      <c r="AIQ1">
        <v>811132</v>
      </c>
      <c r="AIR1">
        <v>811072</v>
      </c>
      <c r="AIS1">
        <v>811077</v>
      </c>
      <c r="AIT1">
        <v>811056</v>
      </c>
      <c r="AIU1">
        <v>811088</v>
      </c>
      <c r="AIV1">
        <v>810069</v>
      </c>
      <c r="AIW1">
        <v>810503</v>
      </c>
      <c r="AIX1">
        <v>811046</v>
      </c>
      <c r="AIY1">
        <v>811119</v>
      </c>
      <c r="AIZ1">
        <v>811061</v>
      </c>
      <c r="AJA1">
        <v>810002</v>
      </c>
      <c r="AJB1">
        <v>810005</v>
      </c>
      <c r="AJC1">
        <v>810046</v>
      </c>
      <c r="AJD1">
        <v>810502</v>
      </c>
      <c r="AJE1">
        <v>811131</v>
      </c>
      <c r="AJF1">
        <v>811111</v>
      </c>
      <c r="AJG1">
        <v>811082</v>
      </c>
      <c r="AJH1">
        <v>811071</v>
      </c>
      <c r="AJI1">
        <v>811007</v>
      </c>
      <c r="AJJ1">
        <v>811008</v>
      </c>
      <c r="AJK1">
        <v>811026</v>
      </c>
      <c r="AJL1">
        <v>811133</v>
      </c>
      <c r="AJM1">
        <v>811134</v>
      </c>
      <c r="AJN1">
        <v>811120</v>
      </c>
      <c r="AJO1">
        <v>811109</v>
      </c>
      <c r="AJP1">
        <v>811067</v>
      </c>
      <c r="AJQ1">
        <v>811001</v>
      </c>
      <c r="AJR1">
        <v>811023</v>
      </c>
      <c r="AJS1">
        <v>810020</v>
      </c>
      <c r="AJT1">
        <v>811069</v>
      </c>
      <c r="AJU1">
        <v>811005</v>
      </c>
      <c r="AJV1">
        <v>811028</v>
      </c>
      <c r="AJW1">
        <v>810007</v>
      </c>
      <c r="AJX1">
        <v>810072</v>
      </c>
      <c r="AJY1">
        <v>811114</v>
      </c>
    </row>
    <row r="2" spans="1:961" x14ac:dyDescent="0.25">
      <c r="A2">
        <v>490</v>
      </c>
      <c r="B2">
        <v>2700</v>
      </c>
      <c r="C2">
        <v>2700</v>
      </c>
      <c r="D2">
        <v>4200</v>
      </c>
      <c r="E2">
        <v>5600</v>
      </c>
      <c r="F2">
        <v>2800</v>
      </c>
      <c r="G2">
        <v>4000</v>
      </c>
      <c r="H2">
        <v>2500</v>
      </c>
      <c r="I2">
        <v>600</v>
      </c>
      <c r="J2">
        <v>3500</v>
      </c>
      <c r="K2">
        <v>2800</v>
      </c>
      <c r="L2">
        <v>2700</v>
      </c>
      <c r="M2">
        <v>1600</v>
      </c>
      <c r="N2">
        <v>1500</v>
      </c>
      <c r="O2">
        <v>33200</v>
      </c>
      <c r="P2">
        <v>45600</v>
      </c>
      <c r="Q2">
        <v>3700</v>
      </c>
      <c r="R2">
        <v>2100</v>
      </c>
      <c r="S2">
        <v>2400</v>
      </c>
      <c r="T2">
        <v>4000</v>
      </c>
      <c r="U2">
        <v>3300</v>
      </c>
      <c r="V2">
        <v>280</v>
      </c>
      <c r="W2">
        <v>1900</v>
      </c>
      <c r="X2">
        <v>2000</v>
      </c>
      <c r="Y2">
        <v>2700</v>
      </c>
      <c r="Z2">
        <v>5100</v>
      </c>
      <c r="AA2">
        <v>3800</v>
      </c>
      <c r="AB2">
        <v>7400</v>
      </c>
      <c r="AC2">
        <v>1500</v>
      </c>
      <c r="AD2">
        <v>1200</v>
      </c>
      <c r="AE2">
        <v>2400</v>
      </c>
      <c r="AF2">
        <v>7600</v>
      </c>
      <c r="AG2">
        <v>8500</v>
      </c>
      <c r="AH2">
        <v>18100</v>
      </c>
      <c r="AI2">
        <v>36700</v>
      </c>
      <c r="AJ2">
        <v>36000</v>
      </c>
      <c r="AK2">
        <v>38100</v>
      </c>
      <c r="AL2">
        <v>14000</v>
      </c>
      <c r="AM2">
        <v>4000</v>
      </c>
      <c r="AN2">
        <v>20900</v>
      </c>
      <c r="AO2">
        <v>8400</v>
      </c>
      <c r="AP2">
        <v>7400</v>
      </c>
      <c r="AQ2">
        <v>1500</v>
      </c>
      <c r="AR2">
        <v>4700</v>
      </c>
      <c r="AS2">
        <v>8700</v>
      </c>
      <c r="AT2">
        <v>6500</v>
      </c>
      <c r="AU2">
        <v>2600</v>
      </c>
      <c r="AV2">
        <v>5200</v>
      </c>
      <c r="AW2">
        <v>1200</v>
      </c>
      <c r="AX2">
        <v>48900</v>
      </c>
      <c r="AY2">
        <v>7500</v>
      </c>
      <c r="AZ2">
        <v>33800</v>
      </c>
      <c r="BA2">
        <v>3800</v>
      </c>
      <c r="BB2">
        <v>490</v>
      </c>
      <c r="BC2">
        <v>8700</v>
      </c>
      <c r="BD2">
        <v>610</v>
      </c>
      <c r="BE2">
        <v>7700</v>
      </c>
      <c r="BF2">
        <v>6100</v>
      </c>
      <c r="BG2">
        <v>330</v>
      </c>
      <c r="BH2">
        <v>5900</v>
      </c>
      <c r="BI2">
        <v>3900</v>
      </c>
      <c r="BJ2">
        <v>8600</v>
      </c>
      <c r="BK2">
        <v>13000</v>
      </c>
      <c r="BL2">
        <v>6900</v>
      </c>
      <c r="BM2">
        <v>32200</v>
      </c>
      <c r="BN2">
        <v>7300</v>
      </c>
      <c r="BO2">
        <v>2900</v>
      </c>
      <c r="BP2">
        <v>890</v>
      </c>
      <c r="BQ2">
        <v>240</v>
      </c>
      <c r="BR2">
        <v>120</v>
      </c>
      <c r="BS2">
        <v>300</v>
      </c>
      <c r="BT2">
        <v>210</v>
      </c>
      <c r="BU2">
        <v>230</v>
      </c>
      <c r="BV2">
        <v>180</v>
      </c>
      <c r="BW2">
        <v>110</v>
      </c>
      <c r="BX2">
        <v>130</v>
      </c>
      <c r="BY2">
        <v>90</v>
      </c>
      <c r="BZ2">
        <v>50</v>
      </c>
      <c r="CA2">
        <v>110</v>
      </c>
      <c r="CB2">
        <v>160</v>
      </c>
      <c r="CC2">
        <v>130</v>
      </c>
      <c r="CD2">
        <v>740</v>
      </c>
      <c r="CE2">
        <v>320</v>
      </c>
      <c r="CF2">
        <v>800</v>
      </c>
      <c r="CG2">
        <v>830</v>
      </c>
      <c r="CH2">
        <v>350</v>
      </c>
      <c r="CI2">
        <v>450</v>
      </c>
      <c r="CJ2">
        <v>80</v>
      </c>
      <c r="CK2">
        <v>140</v>
      </c>
      <c r="CL2">
        <v>690</v>
      </c>
      <c r="CM2">
        <v>400</v>
      </c>
      <c r="CN2">
        <v>180</v>
      </c>
      <c r="CO2">
        <v>420</v>
      </c>
      <c r="CP2">
        <v>100</v>
      </c>
      <c r="CQ2">
        <v>1100</v>
      </c>
      <c r="CR2">
        <v>100</v>
      </c>
      <c r="CS2">
        <v>80</v>
      </c>
      <c r="CT2">
        <v>540</v>
      </c>
      <c r="CU2">
        <v>110</v>
      </c>
      <c r="CV2">
        <v>150</v>
      </c>
      <c r="CW2">
        <v>170</v>
      </c>
      <c r="CX2">
        <v>950</v>
      </c>
      <c r="CY2">
        <v>290</v>
      </c>
      <c r="CZ2">
        <v>100</v>
      </c>
      <c r="DA2">
        <v>320</v>
      </c>
      <c r="DB2">
        <v>180</v>
      </c>
      <c r="DC2">
        <v>90</v>
      </c>
      <c r="DD2">
        <v>70</v>
      </c>
      <c r="DE2">
        <v>280</v>
      </c>
      <c r="DF2">
        <v>40</v>
      </c>
      <c r="DG2">
        <v>250</v>
      </c>
      <c r="DH2">
        <v>170</v>
      </c>
      <c r="DI2">
        <v>470</v>
      </c>
      <c r="DJ2">
        <v>410</v>
      </c>
      <c r="DK2">
        <v>60</v>
      </c>
      <c r="DL2">
        <v>340</v>
      </c>
      <c r="DM2">
        <v>330</v>
      </c>
      <c r="DN2">
        <v>60</v>
      </c>
      <c r="DO2">
        <v>390</v>
      </c>
      <c r="DP2">
        <v>520</v>
      </c>
      <c r="DQ2">
        <v>140</v>
      </c>
      <c r="DR2">
        <v>270</v>
      </c>
      <c r="DS2">
        <v>110</v>
      </c>
      <c r="DT2">
        <v>60</v>
      </c>
      <c r="DU2">
        <v>340</v>
      </c>
      <c r="DV2">
        <v>330</v>
      </c>
      <c r="DW2">
        <v>140</v>
      </c>
      <c r="DX2">
        <v>250</v>
      </c>
      <c r="DY2">
        <v>900</v>
      </c>
      <c r="DZ2">
        <v>1700</v>
      </c>
      <c r="EA2">
        <v>3000</v>
      </c>
      <c r="EB2">
        <v>1100</v>
      </c>
      <c r="EC2">
        <v>290</v>
      </c>
      <c r="ED2">
        <v>170</v>
      </c>
      <c r="EE2">
        <v>230</v>
      </c>
      <c r="EF2">
        <v>1400</v>
      </c>
      <c r="EG2">
        <v>100</v>
      </c>
      <c r="EH2">
        <v>90</v>
      </c>
      <c r="EI2">
        <v>380</v>
      </c>
      <c r="EJ2">
        <v>1700</v>
      </c>
      <c r="EK2">
        <v>470</v>
      </c>
      <c r="EL2">
        <v>190</v>
      </c>
      <c r="EM2">
        <v>840</v>
      </c>
      <c r="EN2">
        <v>40</v>
      </c>
      <c r="EO2">
        <v>150</v>
      </c>
      <c r="EP2">
        <v>60</v>
      </c>
      <c r="EQ2">
        <v>330</v>
      </c>
      <c r="ER2">
        <v>80</v>
      </c>
      <c r="ES2">
        <v>240</v>
      </c>
      <c r="ET2">
        <v>440</v>
      </c>
      <c r="EU2">
        <v>440</v>
      </c>
      <c r="EV2">
        <v>550</v>
      </c>
      <c r="EW2">
        <v>1400</v>
      </c>
      <c r="EX2">
        <v>250</v>
      </c>
      <c r="EY2">
        <v>400</v>
      </c>
      <c r="EZ2">
        <v>3200</v>
      </c>
      <c r="FA2">
        <v>280</v>
      </c>
      <c r="FB2">
        <v>900</v>
      </c>
      <c r="FC2">
        <v>600</v>
      </c>
      <c r="FD2">
        <v>930</v>
      </c>
      <c r="FE2">
        <v>1400</v>
      </c>
      <c r="FF2">
        <v>3900</v>
      </c>
      <c r="FG2">
        <v>6600</v>
      </c>
      <c r="FH2">
        <v>2100</v>
      </c>
      <c r="FI2">
        <v>9300</v>
      </c>
      <c r="FJ2">
        <v>2400</v>
      </c>
      <c r="FK2">
        <v>760</v>
      </c>
      <c r="FL2">
        <v>470</v>
      </c>
      <c r="FM2">
        <v>4100</v>
      </c>
      <c r="FN2">
        <v>2200</v>
      </c>
      <c r="FO2">
        <v>26300</v>
      </c>
      <c r="FP2">
        <v>5700</v>
      </c>
      <c r="FQ2">
        <v>1900</v>
      </c>
      <c r="FR2">
        <v>1500</v>
      </c>
      <c r="FS2">
        <v>2600</v>
      </c>
      <c r="FT2">
        <v>3500</v>
      </c>
      <c r="FU2">
        <v>11600</v>
      </c>
      <c r="FV2">
        <v>9800</v>
      </c>
      <c r="FW2">
        <v>240</v>
      </c>
      <c r="FX2">
        <v>2000</v>
      </c>
      <c r="FY2">
        <v>430</v>
      </c>
      <c r="FZ2">
        <v>110</v>
      </c>
      <c r="GA2">
        <v>1100</v>
      </c>
      <c r="GB2">
        <v>240</v>
      </c>
      <c r="GC2">
        <v>3300</v>
      </c>
      <c r="GD2">
        <v>1900</v>
      </c>
      <c r="GE2">
        <v>1400</v>
      </c>
      <c r="GF2">
        <v>4800</v>
      </c>
      <c r="GG2">
        <v>4300</v>
      </c>
      <c r="GH2">
        <v>3800</v>
      </c>
      <c r="GI2">
        <v>2900</v>
      </c>
      <c r="GJ2">
        <v>210</v>
      </c>
      <c r="GK2">
        <v>1600</v>
      </c>
      <c r="GL2">
        <v>780</v>
      </c>
      <c r="GM2">
        <v>620</v>
      </c>
      <c r="GN2">
        <v>2000</v>
      </c>
      <c r="GO2">
        <v>2000</v>
      </c>
      <c r="GP2">
        <v>470</v>
      </c>
      <c r="GQ2">
        <v>570</v>
      </c>
      <c r="GR2">
        <v>620</v>
      </c>
      <c r="GS2">
        <v>3200</v>
      </c>
      <c r="GT2">
        <v>650</v>
      </c>
      <c r="GU2">
        <v>2300</v>
      </c>
      <c r="GV2">
        <v>4600</v>
      </c>
      <c r="GW2">
        <v>2600</v>
      </c>
      <c r="GX2">
        <v>1300</v>
      </c>
      <c r="GY2">
        <v>5700</v>
      </c>
      <c r="GZ2">
        <v>3700</v>
      </c>
      <c r="HA2">
        <v>3500</v>
      </c>
      <c r="HB2">
        <v>3800</v>
      </c>
      <c r="HC2">
        <v>3200</v>
      </c>
      <c r="HD2">
        <v>930</v>
      </c>
      <c r="HE2">
        <v>1600</v>
      </c>
      <c r="HF2">
        <v>620</v>
      </c>
      <c r="HG2">
        <v>590</v>
      </c>
      <c r="HH2">
        <v>160</v>
      </c>
      <c r="HI2">
        <v>6500</v>
      </c>
      <c r="HJ2">
        <v>6300</v>
      </c>
      <c r="HK2">
        <v>5400</v>
      </c>
      <c r="HL2">
        <v>3800</v>
      </c>
      <c r="HM2">
        <v>8700</v>
      </c>
      <c r="HN2">
        <v>4000</v>
      </c>
      <c r="HO2">
        <v>230</v>
      </c>
      <c r="HP2">
        <v>13900</v>
      </c>
      <c r="HQ2">
        <v>13600</v>
      </c>
      <c r="HR2">
        <v>6900</v>
      </c>
      <c r="HS2">
        <v>1600</v>
      </c>
      <c r="HT2">
        <v>980</v>
      </c>
      <c r="HU2">
        <v>780</v>
      </c>
      <c r="HV2">
        <v>390</v>
      </c>
      <c r="HW2">
        <v>2500</v>
      </c>
      <c r="HX2">
        <v>3800</v>
      </c>
      <c r="HY2">
        <v>870</v>
      </c>
      <c r="HZ2">
        <v>180</v>
      </c>
      <c r="IA2">
        <v>1500</v>
      </c>
      <c r="IB2">
        <v>750</v>
      </c>
      <c r="IC2">
        <v>380</v>
      </c>
      <c r="ID2">
        <v>1200</v>
      </c>
      <c r="IE2">
        <v>2700</v>
      </c>
      <c r="IF2">
        <v>1600</v>
      </c>
      <c r="IG2">
        <v>1100</v>
      </c>
      <c r="IH2">
        <v>1500</v>
      </c>
      <c r="II2">
        <v>990</v>
      </c>
      <c r="IJ2">
        <v>1400</v>
      </c>
      <c r="IK2">
        <v>1400</v>
      </c>
      <c r="IL2">
        <v>1200</v>
      </c>
      <c r="IM2">
        <v>1400</v>
      </c>
      <c r="IN2">
        <v>1400</v>
      </c>
      <c r="IO2">
        <v>1500</v>
      </c>
      <c r="IP2">
        <v>820</v>
      </c>
      <c r="IQ2">
        <v>3200</v>
      </c>
      <c r="IR2">
        <v>2100</v>
      </c>
      <c r="IS2">
        <v>2600</v>
      </c>
      <c r="IT2">
        <v>2900</v>
      </c>
      <c r="IU2">
        <v>1400</v>
      </c>
      <c r="IV2">
        <v>1200</v>
      </c>
      <c r="IW2">
        <v>710</v>
      </c>
      <c r="IX2">
        <v>1100</v>
      </c>
      <c r="IY2">
        <v>2900</v>
      </c>
      <c r="IZ2">
        <v>2700</v>
      </c>
      <c r="JA2">
        <v>2600</v>
      </c>
      <c r="JB2">
        <v>2600</v>
      </c>
      <c r="JC2">
        <v>64900</v>
      </c>
      <c r="JD2">
        <v>126200</v>
      </c>
      <c r="JE2">
        <v>60000</v>
      </c>
      <c r="JF2">
        <v>64300</v>
      </c>
      <c r="JG2">
        <v>12300</v>
      </c>
      <c r="JH2">
        <v>66700</v>
      </c>
      <c r="JI2">
        <v>25800</v>
      </c>
      <c r="JJ2">
        <v>125900</v>
      </c>
      <c r="JK2">
        <v>11500</v>
      </c>
      <c r="JL2">
        <v>12900</v>
      </c>
      <c r="JM2">
        <v>17200</v>
      </c>
      <c r="JN2">
        <v>114300</v>
      </c>
      <c r="JO2">
        <v>88900</v>
      </c>
      <c r="JP2">
        <v>21100</v>
      </c>
      <c r="JQ2">
        <v>83000</v>
      </c>
      <c r="JR2">
        <v>82600</v>
      </c>
      <c r="JS2">
        <v>24900</v>
      </c>
      <c r="JT2">
        <v>6800</v>
      </c>
      <c r="JU2">
        <v>35900</v>
      </c>
      <c r="JV2">
        <v>34400</v>
      </c>
      <c r="JW2">
        <v>19400</v>
      </c>
      <c r="JX2">
        <v>16900</v>
      </c>
      <c r="JY2">
        <v>10400</v>
      </c>
      <c r="JZ2">
        <v>6100</v>
      </c>
      <c r="KA2">
        <v>6700</v>
      </c>
      <c r="KB2">
        <v>6300</v>
      </c>
      <c r="KC2">
        <v>4100</v>
      </c>
      <c r="KD2">
        <v>122900</v>
      </c>
      <c r="KE2">
        <v>132000</v>
      </c>
      <c r="KF2">
        <v>22600</v>
      </c>
      <c r="KG2">
        <v>16200</v>
      </c>
      <c r="KH2">
        <v>9600</v>
      </c>
      <c r="KI2">
        <v>10500</v>
      </c>
      <c r="KJ2">
        <v>13600</v>
      </c>
      <c r="KK2">
        <v>63600</v>
      </c>
      <c r="KL2">
        <v>5600</v>
      </c>
      <c r="KM2">
        <v>91800</v>
      </c>
      <c r="KN2">
        <v>61100</v>
      </c>
      <c r="KO2">
        <v>18600</v>
      </c>
      <c r="KP2">
        <v>28600</v>
      </c>
      <c r="KQ2">
        <v>18300</v>
      </c>
      <c r="KR2">
        <v>24500</v>
      </c>
      <c r="KS2">
        <v>12000</v>
      </c>
      <c r="KT2">
        <v>25600</v>
      </c>
      <c r="KU2">
        <v>680</v>
      </c>
      <c r="KV2">
        <v>410</v>
      </c>
      <c r="KW2">
        <v>3300</v>
      </c>
      <c r="KX2">
        <v>16900</v>
      </c>
      <c r="KY2">
        <v>18100</v>
      </c>
      <c r="KZ2">
        <v>15400</v>
      </c>
      <c r="LA2">
        <v>12000</v>
      </c>
      <c r="LB2">
        <v>38200</v>
      </c>
      <c r="LC2">
        <v>22300</v>
      </c>
      <c r="LD2">
        <v>14100</v>
      </c>
      <c r="LE2">
        <v>110200</v>
      </c>
      <c r="LF2">
        <v>14000</v>
      </c>
      <c r="LG2">
        <v>13100</v>
      </c>
      <c r="LH2">
        <v>21100</v>
      </c>
      <c r="LI2">
        <v>13500</v>
      </c>
      <c r="LJ2">
        <v>118400</v>
      </c>
      <c r="LK2">
        <v>21100</v>
      </c>
      <c r="LL2">
        <v>16900</v>
      </c>
      <c r="LM2">
        <v>14600</v>
      </c>
      <c r="LN2">
        <v>8700</v>
      </c>
      <c r="LO2">
        <v>3700</v>
      </c>
      <c r="LP2">
        <v>3400</v>
      </c>
      <c r="LQ2">
        <v>5900</v>
      </c>
      <c r="LR2">
        <v>7100</v>
      </c>
      <c r="LS2">
        <v>2100</v>
      </c>
      <c r="LT2">
        <v>3800</v>
      </c>
      <c r="LU2">
        <v>3500</v>
      </c>
      <c r="LV2">
        <v>3900</v>
      </c>
      <c r="LW2">
        <v>3800</v>
      </c>
      <c r="LX2">
        <v>2200</v>
      </c>
      <c r="LY2">
        <v>3200</v>
      </c>
      <c r="LZ2">
        <v>33700</v>
      </c>
      <c r="MA2">
        <v>34700</v>
      </c>
      <c r="MB2">
        <v>38600</v>
      </c>
      <c r="MC2">
        <v>1100</v>
      </c>
      <c r="MD2">
        <v>1600</v>
      </c>
      <c r="ME2">
        <v>1900</v>
      </c>
      <c r="MF2">
        <v>34800</v>
      </c>
      <c r="MG2">
        <v>4800</v>
      </c>
      <c r="MH2">
        <v>13800</v>
      </c>
      <c r="MI2">
        <v>3300</v>
      </c>
      <c r="MJ2">
        <v>7400</v>
      </c>
      <c r="MK2">
        <v>4900</v>
      </c>
      <c r="ML2">
        <v>34900</v>
      </c>
      <c r="MM2">
        <v>3100</v>
      </c>
      <c r="MN2">
        <v>3200</v>
      </c>
      <c r="MO2">
        <v>370</v>
      </c>
      <c r="MP2">
        <v>2900</v>
      </c>
      <c r="MQ2">
        <v>3400</v>
      </c>
      <c r="MR2">
        <v>3200</v>
      </c>
      <c r="MS2">
        <v>3100</v>
      </c>
      <c r="MT2">
        <v>5500</v>
      </c>
      <c r="MU2">
        <v>3500</v>
      </c>
      <c r="MV2">
        <v>3100</v>
      </c>
      <c r="MW2">
        <v>2700</v>
      </c>
      <c r="MX2">
        <v>190</v>
      </c>
      <c r="MY2">
        <v>2400</v>
      </c>
      <c r="MZ2">
        <v>450</v>
      </c>
      <c r="NA2">
        <v>720</v>
      </c>
      <c r="NB2">
        <v>3500</v>
      </c>
      <c r="NC2">
        <v>1400</v>
      </c>
      <c r="ND2">
        <v>2400</v>
      </c>
      <c r="NE2">
        <v>1700</v>
      </c>
      <c r="NF2">
        <v>2100</v>
      </c>
      <c r="NG2">
        <v>32900</v>
      </c>
      <c r="NH2">
        <v>3100</v>
      </c>
      <c r="NI2">
        <v>31500</v>
      </c>
      <c r="NJ2">
        <v>3800</v>
      </c>
      <c r="NK2">
        <v>5400</v>
      </c>
      <c r="NL2">
        <v>2200</v>
      </c>
      <c r="NM2">
        <v>2800</v>
      </c>
      <c r="NN2">
        <v>1800</v>
      </c>
      <c r="NO2">
        <v>2700</v>
      </c>
      <c r="NP2">
        <v>3000</v>
      </c>
      <c r="NQ2">
        <v>2800</v>
      </c>
      <c r="NR2">
        <v>3200</v>
      </c>
      <c r="NS2">
        <v>33400</v>
      </c>
      <c r="NT2">
        <v>4400</v>
      </c>
      <c r="NU2">
        <v>31800</v>
      </c>
      <c r="NV2">
        <v>9600</v>
      </c>
      <c r="NW2">
        <v>650</v>
      </c>
      <c r="NX2">
        <v>410</v>
      </c>
      <c r="NY2">
        <v>140</v>
      </c>
      <c r="NZ2">
        <v>520</v>
      </c>
      <c r="OA2">
        <v>400</v>
      </c>
      <c r="OB2">
        <v>150</v>
      </c>
      <c r="OC2">
        <v>190</v>
      </c>
      <c r="OD2">
        <v>170</v>
      </c>
      <c r="OE2">
        <v>70</v>
      </c>
      <c r="OF2">
        <v>80</v>
      </c>
      <c r="OG2">
        <v>220</v>
      </c>
      <c r="OH2">
        <v>490</v>
      </c>
      <c r="OI2">
        <v>130</v>
      </c>
      <c r="OJ2">
        <v>200</v>
      </c>
      <c r="OK2">
        <v>350</v>
      </c>
      <c r="OL2">
        <v>120</v>
      </c>
      <c r="OM2">
        <v>330</v>
      </c>
      <c r="ON2">
        <v>180</v>
      </c>
      <c r="OO2">
        <v>380</v>
      </c>
      <c r="OP2">
        <v>140</v>
      </c>
      <c r="OQ2">
        <v>210</v>
      </c>
      <c r="OR2">
        <v>910</v>
      </c>
      <c r="OS2">
        <v>610</v>
      </c>
      <c r="OT2">
        <v>840</v>
      </c>
      <c r="OU2">
        <v>420</v>
      </c>
      <c r="OV2">
        <v>120</v>
      </c>
      <c r="OW2">
        <v>380</v>
      </c>
      <c r="OX2">
        <v>540</v>
      </c>
      <c r="OY2">
        <v>590</v>
      </c>
      <c r="OZ2">
        <v>230</v>
      </c>
      <c r="PA2">
        <v>170</v>
      </c>
      <c r="PB2">
        <v>260</v>
      </c>
      <c r="PC2">
        <v>240</v>
      </c>
      <c r="PD2">
        <v>280</v>
      </c>
      <c r="PE2">
        <v>60</v>
      </c>
      <c r="PF2">
        <v>170</v>
      </c>
      <c r="PG2">
        <v>160</v>
      </c>
      <c r="PH2">
        <v>170</v>
      </c>
      <c r="PI2">
        <v>290</v>
      </c>
      <c r="PJ2">
        <v>80</v>
      </c>
      <c r="PK2">
        <v>190</v>
      </c>
      <c r="PL2">
        <v>180</v>
      </c>
      <c r="PM2">
        <v>1200</v>
      </c>
      <c r="PN2">
        <v>750</v>
      </c>
      <c r="PO2">
        <v>300</v>
      </c>
      <c r="PP2">
        <v>210</v>
      </c>
      <c r="PQ2">
        <v>140</v>
      </c>
      <c r="PR2">
        <v>130</v>
      </c>
      <c r="PS2">
        <v>840</v>
      </c>
      <c r="PT2">
        <v>750</v>
      </c>
      <c r="PU2">
        <v>360</v>
      </c>
      <c r="PV2">
        <v>470</v>
      </c>
      <c r="PW2">
        <v>580</v>
      </c>
      <c r="PX2">
        <v>580</v>
      </c>
      <c r="PY2">
        <v>70</v>
      </c>
      <c r="PZ2">
        <v>200</v>
      </c>
      <c r="QA2">
        <v>180</v>
      </c>
      <c r="QB2">
        <v>190</v>
      </c>
      <c r="QC2">
        <v>350</v>
      </c>
      <c r="QD2">
        <v>350</v>
      </c>
      <c r="QE2">
        <v>250</v>
      </c>
      <c r="QF2">
        <v>300</v>
      </c>
      <c r="QG2">
        <v>520</v>
      </c>
      <c r="QH2">
        <v>780</v>
      </c>
      <c r="QI2">
        <v>160</v>
      </c>
      <c r="QJ2">
        <v>260</v>
      </c>
      <c r="QK2">
        <v>130</v>
      </c>
      <c r="QL2">
        <v>250</v>
      </c>
      <c r="QM2">
        <v>190</v>
      </c>
      <c r="QN2">
        <v>90</v>
      </c>
      <c r="QO2">
        <v>840</v>
      </c>
      <c r="QP2">
        <v>1300</v>
      </c>
      <c r="QQ2">
        <v>50</v>
      </c>
      <c r="QR2">
        <v>560</v>
      </c>
      <c r="QS2">
        <v>140</v>
      </c>
      <c r="QT2">
        <v>80</v>
      </c>
      <c r="QU2">
        <v>110</v>
      </c>
      <c r="QV2">
        <v>80</v>
      </c>
      <c r="QW2">
        <v>200</v>
      </c>
      <c r="QX2">
        <v>1300</v>
      </c>
      <c r="QY2">
        <v>370</v>
      </c>
      <c r="QZ2">
        <v>9600</v>
      </c>
      <c r="RA2">
        <v>9000</v>
      </c>
      <c r="RB2">
        <v>7500</v>
      </c>
      <c r="RC2">
        <v>4000</v>
      </c>
      <c r="RD2">
        <v>5000</v>
      </c>
      <c r="RE2">
        <v>5000</v>
      </c>
      <c r="RF2">
        <v>4400</v>
      </c>
      <c r="RG2">
        <v>3500</v>
      </c>
      <c r="RH2">
        <v>2000</v>
      </c>
      <c r="RI2">
        <v>250</v>
      </c>
      <c r="RJ2">
        <v>180</v>
      </c>
      <c r="RK2">
        <v>2200</v>
      </c>
      <c r="RL2">
        <v>2100</v>
      </c>
      <c r="RM2">
        <v>1900</v>
      </c>
      <c r="RN2">
        <v>2300</v>
      </c>
      <c r="RO2">
        <v>2700</v>
      </c>
      <c r="RP2">
        <v>500</v>
      </c>
      <c r="RQ2">
        <v>440</v>
      </c>
      <c r="RR2">
        <v>710</v>
      </c>
      <c r="RS2">
        <v>3000</v>
      </c>
      <c r="RT2">
        <v>1800</v>
      </c>
      <c r="RU2">
        <v>170</v>
      </c>
      <c r="RV2">
        <v>340</v>
      </c>
      <c r="RW2">
        <v>340</v>
      </c>
      <c r="RX2">
        <v>70</v>
      </c>
      <c r="RY2">
        <v>460</v>
      </c>
      <c r="RZ2">
        <v>490</v>
      </c>
      <c r="SA2">
        <v>730</v>
      </c>
      <c r="SB2">
        <v>540</v>
      </c>
      <c r="SC2">
        <v>620</v>
      </c>
      <c r="SD2">
        <v>690</v>
      </c>
      <c r="SE2">
        <v>660</v>
      </c>
      <c r="SF2">
        <v>1500</v>
      </c>
      <c r="SG2">
        <v>780</v>
      </c>
      <c r="SH2">
        <v>130</v>
      </c>
      <c r="SI2">
        <v>260</v>
      </c>
      <c r="SJ2">
        <v>2900</v>
      </c>
      <c r="SK2">
        <v>930</v>
      </c>
      <c r="SL2">
        <v>2400</v>
      </c>
      <c r="SM2">
        <v>2700</v>
      </c>
      <c r="SN2">
        <v>33200</v>
      </c>
      <c r="SO2">
        <v>980</v>
      </c>
      <c r="SP2">
        <v>400</v>
      </c>
      <c r="SQ2">
        <v>270</v>
      </c>
      <c r="SR2">
        <v>540</v>
      </c>
      <c r="SS2">
        <v>550</v>
      </c>
      <c r="ST2">
        <v>670</v>
      </c>
      <c r="SU2">
        <v>830</v>
      </c>
      <c r="SV2">
        <v>640</v>
      </c>
      <c r="SW2">
        <v>1600</v>
      </c>
      <c r="SX2">
        <v>3300</v>
      </c>
      <c r="SY2">
        <v>380</v>
      </c>
      <c r="SZ2">
        <v>3000</v>
      </c>
      <c r="TA2">
        <v>4100</v>
      </c>
      <c r="TB2">
        <v>10800</v>
      </c>
      <c r="TC2">
        <v>2900</v>
      </c>
      <c r="TD2">
        <v>36500</v>
      </c>
      <c r="TE2">
        <v>4100</v>
      </c>
      <c r="TF2">
        <v>2400</v>
      </c>
      <c r="TG2">
        <v>440</v>
      </c>
      <c r="TH2">
        <v>2400</v>
      </c>
      <c r="TI2">
        <v>1800</v>
      </c>
      <c r="TJ2">
        <v>30300</v>
      </c>
      <c r="TK2">
        <v>3000</v>
      </c>
      <c r="TL2">
        <v>2100</v>
      </c>
      <c r="TM2">
        <v>1800</v>
      </c>
      <c r="TN2">
        <v>51000</v>
      </c>
      <c r="TO2">
        <v>4200</v>
      </c>
      <c r="TP2">
        <v>2300</v>
      </c>
      <c r="TQ2">
        <v>450</v>
      </c>
      <c r="TR2">
        <v>2200</v>
      </c>
      <c r="TS2">
        <v>11300</v>
      </c>
      <c r="TT2">
        <v>880</v>
      </c>
      <c r="TU2">
        <v>38900</v>
      </c>
      <c r="TV2">
        <v>2000</v>
      </c>
      <c r="TW2">
        <v>1500</v>
      </c>
      <c r="TX2">
        <v>330</v>
      </c>
      <c r="TY2">
        <v>130</v>
      </c>
      <c r="TZ2">
        <v>380</v>
      </c>
      <c r="UA2">
        <v>140</v>
      </c>
      <c r="UB2">
        <v>230</v>
      </c>
      <c r="UC2">
        <v>60</v>
      </c>
      <c r="UD2">
        <v>180</v>
      </c>
      <c r="UE2">
        <v>30</v>
      </c>
      <c r="UF2">
        <v>20</v>
      </c>
      <c r="UG2">
        <v>80</v>
      </c>
      <c r="UH2">
        <v>280</v>
      </c>
      <c r="UI2">
        <v>320</v>
      </c>
      <c r="UJ2">
        <v>100</v>
      </c>
      <c r="UK2">
        <v>8100</v>
      </c>
      <c r="UL2">
        <v>100</v>
      </c>
      <c r="UM2">
        <v>40</v>
      </c>
      <c r="UN2">
        <v>180</v>
      </c>
      <c r="UO2">
        <v>60</v>
      </c>
      <c r="UP2">
        <v>70</v>
      </c>
      <c r="UQ2">
        <v>340</v>
      </c>
      <c r="UR2">
        <v>160</v>
      </c>
      <c r="US2">
        <v>140</v>
      </c>
      <c r="UT2">
        <v>150</v>
      </c>
      <c r="UU2">
        <v>970</v>
      </c>
      <c r="UV2">
        <v>200</v>
      </c>
      <c r="UW2">
        <v>630</v>
      </c>
      <c r="UX2">
        <v>490</v>
      </c>
      <c r="UY2">
        <v>700</v>
      </c>
      <c r="UZ2">
        <v>310</v>
      </c>
      <c r="VA2">
        <v>220</v>
      </c>
      <c r="VB2">
        <v>320</v>
      </c>
      <c r="VC2">
        <v>270</v>
      </c>
      <c r="VD2">
        <v>500</v>
      </c>
      <c r="VE2">
        <v>1600</v>
      </c>
      <c r="VF2">
        <v>10100</v>
      </c>
      <c r="VG2">
        <v>810</v>
      </c>
      <c r="VH2">
        <v>60</v>
      </c>
      <c r="VI2">
        <v>50</v>
      </c>
      <c r="VJ2">
        <v>470</v>
      </c>
      <c r="VK2">
        <v>140</v>
      </c>
      <c r="VL2">
        <v>350</v>
      </c>
      <c r="VM2">
        <v>60</v>
      </c>
      <c r="VN2">
        <v>6800</v>
      </c>
      <c r="VO2">
        <v>990</v>
      </c>
      <c r="VP2">
        <v>330</v>
      </c>
      <c r="VQ2">
        <v>470</v>
      </c>
      <c r="VR2">
        <v>780</v>
      </c>
      <c r="VS2">
        <v>2500</v>
      </c>
      <c r="VT2">
        <v>1600</v>
      </c>
      <c r="VU2">
        <v>2600</v>
      </c>
      <c r="VV2">
        <v>3100</v>
      </c>
      <c r="VW2">
        <v>340</v>
      </c>
      <c r="VX2">
        <v>570</v>
      </c>
      <c r="VY2">
        <v>600</v>
      </c>
      <c r="VZ2">
        <v>340</v>
      </c>
      <c r="WA2">
        <v>450</v>
      </c>
      <c r="WB2">
        <v>530</v>
      </c>
      <c r="WC2">
        <v>680</v>
      </c>
      <c r="WD2">
        <v>6900</v>
      </c>
      <c r="WE2">
        <v>730</v>
      </c>
      <c r="WF2">
        <v>1700</v>
      </c>
      <c r="WG2">
        <v>1700</v>
      </c>
      <c r="WH2">
        <v>3200</v>
      </c>
      <c r="WI2">
        <v>3500</v>
      </c>
      <c r="WJ2">
        <v>13200</v>
      </c>
      <c r="WK2">
        <v>9200</v>
      </c>
      <c r="WL2">
        <v>17500</v>
      </c>
      <c r="WM2">
        <v>18200</v>
      </c>
      <c r="WN2">
        <v>64200</v>
      </c>
      <c r="WO2">
        <v>45000</v>
      </c>
      <c r="WP2">
        <v>19700</v>
      </c>
      <c r="WQ2">
        <v>4100</v>
      </c>
      <c r="WR2">
        <v>7900</v>
      </c>
      <c r="WS2">
        <v>15200</v>
      </c>
      <c r="WT2">
        <v>7600</v>
      </c>
      <c r="WU2">
        <v>15100</v>
      </c>
      <c r="WV2">
        <v>18600</v>
      </c>
      <c r="WW2">
        <v>15700</v>
      </c>
      <c r="WX2">
        <v>21800</v>
      </c>
      <c r="WY2">
        <v>55500</v>
      </c>
      <c r="WZ2">
        <v>8000</v>
      </c>
      <c r="XA2">
        <v>77400</v>
      </c>
      <c r="XB2">
        <v>5600</v>
      </c>
      <c r="XC2">
        <v>13000</v>
      </c>
      <c r="XD2">
        <v>13700</v>
      </c>
      <c r="XE2">
        <v>4300</v>
      </c>
      <c r="XF2">
        <v>8300</v>
      </c>
      <c r="XG2">
        <v>1700</v>
      </c>
      <c r="XH2">
        <v>6200</v>
      </c>
      <c r="XI2">
        <v>2100</v>
      </c>
      <c r="XJ2">
        <v>6800</v>
      </c>
      <c r="XK2">
        <v>5400</v>
      </c>
      <c r="XL2">
        <v>56100</v>
      </c>
      <c r="XM2">
        <v>5300</v>
      </c>
      <c r="XN2">
        <v>1300</v>
      </c>
      <c r="XO2">
        <v>55500</v>
      </c>
      <c r="XP2">
        <v>7400</v>
      </c>
      <c r="XQ2">
        <v>3400</v>
      </c>
      <c r="XR2">
        <v>4500</v>
      </c>
      <c r="XS2">
        <v>2500</v>
      </c>
      <c r="XT2">
        <v>1200</v>
      </c>
      <c r="XU2">
        <v>3100</v>
      </c>
      <c r="XV2">
        <v>570</v>
      </c>
      <c r="XW2">
        <v>2100</v>
      </c>
      <c r="XX2">
        <v>2300</v>
      </c>
      <c r="XY2">
        <v>3700</v>
      </c>
      <c r="XZ2">
        <v>59100</v>
      </c>
      <c r="YA2">
        <v>2000</v>
      </c>
      <c r="YB2">
        <v>42500</v>
      </c>
      <c r="YC2">
        <v>3000</v>
      </c>
      <c r="YD2">
        <v>15800</v>
      </c>
      <c r="YE2">
        <v>11600</v>
      </c>
      <c r="YF2">
        <v>7100</v>
      </c>
      <c r="YG2">
        <v>15200</v>
      </c>
      <c r="YH2">
        <v>31700</v>
      </c>
      <c r="YI2">
        <v>6400</v>
      </c>
      <c r="YJ2">
        <v>4900</v>
      </c>
      <c r="YK2">
        <v>13000</v>
      </c>
      <c r="YL2">
        <v>3600</v>
      </c>
      <c r="YM2">
        <v>1300</v>
      </c>
      <c r="YN2">
        <v>1300</v>
      </c>
      <c r="YO2">
        <v>190</v>
      </c>
      <c r="YP2">
        <v>390</v>
      </c>
      <c r="YQ2">
        <v>140</v>
      </c>
      <c r="YR2">
        <v>180</v>
      </c>
      <c r="YS2">
        <v>380</v>
      </c>
      <c r="YT2">
        <v>300</v>
      </c>
      <c r="YU2">
        <v>540</v>
      </c>
      <c r="YV2">
        <v>270</v>
      </c>
      <c r="YW2">
        <v>590</v>
      </c>
      <c r="YX2">
        <v>3800</v>
      </c>
      <c r="YY2">
        <v>3700</v>
      </c>
      <c r="YZ2">
        <v>1300</v>
      </c>
      <c r="ZA2">
        <v>42500</v>
      </c>
      <c r="ZB2">
        <v>2300</v>
      </c>
      <c r="ZC2">
        <v>4000</v>
      </c>
      <c r="ZD2">
        <v>1900</v>
      </c>
      <c r="ZE2">
        <v>2600</v>
      </c>
      <c r="ZF2">
        <v>39500</v>
      </c>
      <c r="ZG2">
        <v>2000</v>
      </c>
      <c r="ZH2">
        <v>1700</v>
      </c>
      <c r="ZI2">
        <v>200</v>
      </c>
      <c r="ZJ2">
        <v>1700</v>
      </c>
      <c r="ZK2">
        <v>1700</v>
      </c>
      <c r="ZL2">
        <v>2500</v>
      </c>
      <c r="ZM2">
        <v>2200</v>
      </c>
      <c r="ZN2">
        <v>2300</v>
      </c>
      <c r="ZO2">
        <v>1500</v>
      </c>
      <c r="ZP2">
        <v>440</v>
      </c>
      <c r="ZQ2">
        <v>3900</v>
      </c>
      <c r="ZR2">
        <v>2500</v>
      </c>
      <c r="ZS2">
        <v>15400</v>
      </c>
      <c r="ZT2">
        <v>3900</v>
      </c>
      <c r="ZU2">
        <v>2700</v>
      </c>
      <c r="ZV2">
        <v>3200</v>
      </c>
      <c r="ZW2">
        <v>7700</v>
      </c>
      <c r="ZX2">
        <v>7000</v>
      </c>
      <c r="ZY2">
        <v>32800</v>
      </c>
      <c r="ZZ2">
        <v>5700</v>
      </c>
      <c r="AAA2">
        <v>11700</v>
      </c>
      <c r="AAB2">
        <v>2300</v>
      </c>
      <c r="AAC2">
        <v>11500</v>
      </c>
      <c r="AAD2">
        <v>11300</v>
      </c>
      <c r="AAE2">
        <v>13000</v>
      </c>
      <c r="AAF2">
        <v>2800</v>
      </c>
      <c r="AAG2">
        <v>14700</v>
      </c>
      <c r="AAH2">
        <v>3800</v>
      </c>
      <c r="AAI2">
        <v>4400</v>
      </c>
      <c r="AAJ2">
        <v>6800</v>
      </c>
      <c r="AAK2">
        <v>3200</v>
      </c>
      <c r="AAL2">
        <v>3400</v>
      </c>
      <c r="AAM2">
        <v>1500</v>
      </c>
      <c r="AAN2">
        <v>130</v>
      </c>
      <c r="AAO2">
        <v>810</v>
      </c>
      <c r="AAP2">
        <v>31600</v>
      </c>
      <c r="AAQ2">
        <v>39200</v>
      </c>
      <c r="AAR2">
        <v>630</v>
      </c>
      <c r="AAS2">
        <v>200</v>
      </c>
      <c r="AAT2">
        <v>2300</v>
      </c>
      <c r="AAU2">
        <v>3500</v>
      </c>
      <c r="AAV2">
        <v>70</v>
      </c>
      <c r="AAW2">
        <v>770</v>
      </c>
      <c r="AAX2">
        <v>2800</v>
      </c>
      <c r="AAY2">
        <v>4700</v>
      </c>
      <c r="AAZ2">
        <v>4500</v>
      </c>
      <c r="ABA2">
        <v>4600</v>
      </c>
      <c r="ABB2">
        <v>4200</v>
      </c>
      <c r="ABC2">
        <v>310</v>
      </c>
      <c r="ABD2">
        <v>480</v>
      </c>
      <c r="ABE2">
        <v>160</v>
      </c>
      <c r="ABF2">
        <v>270</v>
      </c>
      <c r="ABG2">
        <v>10900</v>
      </c>
      <c r="ABH2">
        <v>63600</v>
      </c>
      <c r="ABI2">
        <v>13100</v>
      </c>
      <c r="ABJ2">
        <v>28500</v>
      </c>
      <c r="ABK2">
        <v>19500</v>
      </c>
      <c r="ABL2">
        <v>68400</v>
      </c>
      <c r="ABM2">
        <v>73700</v>
      </c>
      <c r="ABN2">
        <v>15900</v>
      </c>
      <c r="ABO2">
        <v>7400</v>
      </c>
      <c r="ABP2">
        <v>5900</v>
      </c>
      <c r="ABQ2">
        <v>4800</v>
      </c>
      <c r="ABR2">
        <v>3600</v>
      </c>
      <c r="ABS2">
        <v>79700</v>
      </c>
      <c r="ABT2">
        <v>36900</v>
      </c>
      <c r="ABU2">
        <v>53900</v>
      </c>
      <c r="ABV2">
        <v>83800</v>
      </c>
      <c r="ABW2">
        <v>97700</v>
      </c>
      <c r="ABX2">
        <v>77400</v>
      </c>
      <c r="ABY2">
        <v>54400</v>
      </c>
      <c r="ABZ2">
        <v>113300</v>
      </c>
      <c r="ACA2">
        <v>114700</v>
      </c>
      <c r="ACB2">
        <v>158000</v>
      </c>
      <c r="ACC2">
        <v>60500</v>
      </c>
      <c r="ACD2">
        <v>73600</v>
      </c>
      <c r="ACE2">
        <v>97500</v>
      </c>
      <c r="ACF2">
        <v>62700</v>
      </c>
      <c r="ACG2">
        <v>64300</v>
      </c>
      <c r="ACH2">
        <v>107300</v>
      </c>
      <c r="ACI2">
        <v>57100</v>
      </c>
      <c r="ACJ2">
        <v>83100</v>
      </c>
      <c r="ACK2">
        <v>73600</v>
      </c>
      <c r="ACL2">
        <v>72700</v>
      </c>
      <c r="ACM2">
        <v>76400</v>
      </c>
      <c r="ACN2">
        <v>117900</v>
      </c>
      <c r="ACO2">
        <v>152700</v>
      </c>
      <c r="ACP2">
        <v>120200</v>
      </c>
      <c r="ACQ2">
        <v>129400</v>
      </c>
      <c r="ACR2">
        <v>120900</v>
      </c>
      <c r="ACS2">
        <v>102700</v>
      </c>
      <c r="ACT2">
        <v>81800</v>
      </c>
      <c r="ACU2">
        <v>87200</v>
      </c>
      <c r="ACV2">
        <v>124800</v>
      </c>
      <c r="ACW2">
        <v>118400</v>
      </c>
      <c r="ACX2">
        <v>80200</v>
      </c>
      <c r="ACY2">
        <v>17800</v>
      </c>
      <c r="ACZ2">
        <v>18400</v>
      </c>
      <c r="ADA2">
        <v>14600</v>
      </c>
      <c r="ADB2">
        <v>13300</v>
      </c>
      <c r="ADC2">
        <v>11900</v>
      </c>
      <c r="ADD2">
        <v>8200</v>
      </c>
      <c r="ADE2">
        <v>6400</v>
      </c>
      <c r="ADF2">
        <v>6000</v>
      </c>
      <c r="ADG2">
        <v>55200</v>
      </c>
      <c r="ADH2">
        <v>50700</v>
      </c>
      <c r="ADI2">
        <v>127500</v>
      </c>
      <c r="ADJ2">
        <v>112100</v>
      </c>
      <c r="ADK2">
        <v>93200</v>
      </c>
      <c r="ADL2">
        <v>70900</v>
      </c>
      <c r="ADM2">
        <v>82700</v>
      </c>
      <c r="ADN2">
        <v>114900</v>
      </c>
      <c r="ADO2">
        <v>132100</v>
      </c>
      <c r="ADP2">
        <v>74000</v>
      </c>
      <c r="ADQ2">
        <v>16300</v>
      </c>
      <c r="ADR2">
        <v>44900</v>
      </c>
      <c r="ADS2">
        <v>29800</v>
      </c>
      <c r="ADT2">
        <v>44200</v>
      </c>
      <c r="ADU2">
        <v>27900</v>
      </c>
      <c r="ADV2">
        <v>47200</v>
      </c>
      <c r="ADW2">
        <v>73100</v>
      </c>
      <c r="ADX2">
        <v>59000</v>
      </c>
      <c r="ADY2">
        <v>48800</v>
      </c>
      <c r="ADZ2">
        <v>8100</v>
      </c>
      <c r="AEA2">
        <v>5100</v>
      </c>
      <c r="AEB2">
        <v>42700</v>
      </c>
      <c r="AEC2">
        <v>35300</v>
      </c>
      <c r="AED2">
        <v>22600</v>
      </c>
      <c r="AEE2">
        <v>13100</v>
      </c>
      <c r="AEF2">
        <v>82400</v>
      </c>
      <c r="AEG2">
        <v>17400</v>
      </c>
      <c r="AEH2">
        <v>117700</v>
      </c>
      <c r="AEI2">
        <v>89400</v>
      </c>
      <c r="AEJ2">
        <v>76300</v>
      </c>
      <c r="AEK2">
        <v>54300</v>
      </c>
      <c r="AEL2">
        <v>72900</v>
      </c>
      <c r="AEM2">
        <v>15000</v>
      </c>
      <c r="AEN2">
        <v>53300</v>
      </c>
      <c r="AEO2">
        <v>123700</v>
      </c>
      <c r="AEP2">
        <v>9800</v>
      </c>
      <c r="AEQ2">
        <v>36400</v>
      </c>
      <c r="AER2">
        <v>19900</v>
      </c>
      <c r="AES2">
        <v>89300</v>
      </c>
      <c r="AET2">
        <v>65600</v>
      </c>
      <c r="AEU2">
        <v>26700</v>
      </c>
      <c r="AEV2">
        <v>84400</v>
      </c>
      <c r="AEW2">
        <v>108200</v>
      </c>
      <c r="AEX2">
        <v>25900</v>
      </c>
      <c r="AEY2">
        <v>81700</v>
      </c>
      <c r="AEZ2">
        <v>21100</v>
      </c>
      <c r="AFA2">
        <v>64200</v>
      </c>
      <c r="AFB2">
        <v>98200</v>
      </c>
      <c r="AFC2">
        <v>93500</v>
      </c>
      <c r="AFD2">
        <v>82400</v>
      </c>
      <c r="AFE2">
        <v>106100</v>
      </c>
      <c r="AFF2">
        <v>80500</v>
      </c>
      <c r="AFG2">
        <v>101800</v>
      </c>
      <c r="AFH2">
        <v>79200</v>
      </c>
      <c r="AFI2">
        <v>40500</v>
      </c>
      <c r="AFJ2">
        <v>50700</v>
      </c>
      <c r="AFK2">
        <v>99900</v>
      </c>
      <c r="AFL2">
        <v>80900</v>
      </c>
      <c r="AFM2">
        <v>101100</v>
      </c>
      <c r="AFN2">
        <v>54200</v>
      </c>
      <c r="AFO2">
        <v>12100</v>
      </c>
      <c r="AFP2">
        <v>1100</v>
      </c>
      <c r="AFQ2">
        <v>22400</v>
      </c>
      <c r="AFR2">
        <v>2500</v>
      </c>
      <c r="AFS2">
        <v>21400</v>
      </c>
      <c r="AFT2">
        <v>1300</v>
      </c>
      <c r="AFU2">
        <v>90500</v>
      </c>
      <c r="AFV2">
        <v>115700</v>
      </c>
      <c r="AFW2">
        <v>47500</v>
      </c>
      <c r="AFX2">
        <v>103300</v>
      </c>
      <c r="AFY2">
        <v>103700</v>
      </c>
      <c r="AFZ2">
        <v>39800</v>
      </c>
      <c r="AGA2">
        <v>114100</v>
      </c>
      <c r="AGB2">
        <v>68300</v>
      </c>
      <c r="AGC2">
        <v>18800</v>
      </c>
      <c r="AGD2">
        <v>2000</v>
      </c>
      <c r="AGE2">
        <v>153200</v>
      </c>
      <c r="AGF2">
        <v>105400</v>
      </c>
      <c r="AGG2">
        <v>18700</v>
      </c>
      <c r="AGH2">
        <v>66800</v>
      </c>
      <c r="AGI2">
        <v>18300</v>
      </c>
      <c r="AGJ2">
        <v>23000</v>
      </c>
      <c r="AGK2">
        <v>13200</v>
      </c>
      <c r="AGL2">
        <v>16000</v>
      </c>
      <c r="AGM2">
        <v>14900</v>
      </c>
      <c r="AGN2">
        <v>18200</v>
      </c>
      <c r="AGO2">
        <v>17600</v>
      </c>
      <c r="AGP2">
        <v>15900</v>
      </c>
      <c r="AGQ2">
        <v>2400</v>
      </c>
      <c r="AGR2">
        <v>2100</v>
      </c>
      <c r="AGS2">
        <v>2400</v>
      </c>
      <c r="AGT2">
        <v>2300</v>
      </c>
      <c r="AGU2">
        <v>1500</v>
      </c>
      <c r="AGV2">
        <v>3000</v>
      </c>
      <c r="AGW2">
        <v>2400</v>
      </c>
      <c r="AGX2">
        <v>9400</v>
      </c>
      <c r="AGY2">
        <v>2600</v>
      </c>
      <c r="AGZ2">
        <v>2200</v>
      </c>
      <c r="AHA2">
        <v>13800</v>
      </c>
      <c r="AHB2">
        <v>11800</v>
      </c>
      <c r="AHC2">
        <v>9300</v>
      </c>
      <c r="AHD2">
        <v>11600</v>
      </c>
      <c r="AHE2">
        <v>12900</v>
      </c>
      <c r="AHF2">
        <v>2600</v>
      </c>
      <c r="AHG2">
        <v>1200</v>
      </c>
      <c r="AHH2">
        <v>190</v>
      </c>
      <c r="AHI2">
        <v>8000</v>
      </c>
      <c r="AHJ2">
        <v>7900</v>
      </c>
      <c r="AHK2">
        <v>2600</v>
      </c>
      <c r="AHL2">
        <v>580</v>
      </c>
      <c r="AHM2">
        <v>1500</v>
      </c>
      <c r="AHN2">
        <v>10600</v>
      </c>
      <c r="AHO2">
        <v>108718</v>
      </c>
      <c r="AHP2">
        <v>19520</v>
      </c>
      <c r="AHQ2">
        <v>36891</v>
      </c>
      <c r="AHR2">
        <v>53325</v>
      </c>
      <c r="AHS2">
        <v>4163</v>
      </c>
      <c r="AHT2">
        <v>36220</v>
      </c>
      <c r="AHU2">
        <v>104051</v>
      </c>
      <c r="AHV2">
        <v>54740</v>
      </c>
      <c r="AHW2">
        <v>113050</v>
      </c>
      <c r="AHX2">
        <v>11684</v>
      </c>
      <c r="AHY2">
        <v>54000</v>
      </c>
      <c r="AHZ2">
        <v>30895</v>
      </c>
      <c r="AIA2">
        <v>32370</v>
      </c>
      <c r="AIB2">
        <v>60453</v>
      </c>
      <c r="AIC2">
        <v>98252</v>
      </c>
      <c r="AID2">
        <v>109760</v>
      </c>
      <c r="AIE2">
        <v>95827</v>
      </c>
      <c r="AIF2">
        <v>36310</v>
      </c>
      <c r="AIG2">
        <v>4134</v>
      </c>
      <c r="AIH2">
        <v>28555</v>
      </c>
      <c r="AII2">
        <v>36645</v>
      </c>
      <c r="AIJ2">
        <v>102229</v>
      </c>
      <c r="AIK2">
        <v>130573</v>
      </c>
      <c r="AIL2">
        <v>31140</v>
      </c>
      <c r="AIM2">
        <v>13529</v>
      </c>
      <c r="AIN2">
        <v>83445</v>
      </c>
      <c r="AIO2">
        <v>86413</v>
      </c>
      <c r="AIP2">
        <v>60747</v>
      </c>
      <c r="AIQ2">
        <v>65299</v>
      </c>
      <c r="AIR2">
        <v>112944</v>
      </c>
      <c r="AIS2">
        <v>5504</v>
      </c>
      <c r="AIT2">
        <v>78222</v>
      </c>
      <c r="AIU2">
        <v>36840</v>
      </c>
      <c r="AIV2">
        <v>135388</v>
      </c>
      <c r="AIW2">
        <v>61590</v>
      </c>
      <c r="AIX2">
        <v>2408</v>
      </c>
      <c r="AIY2">
        <v>44271</v>
      </c>
      <c r="AIZ2">
        <v>110178</v>
      </c>
      <c r="AJA2">
        <v>19926</v>
      </c>
      <c r="AJB2">
        <v>14836</v>
      </c>
      <c r="AJC2">
        <v>2402</v>
      </c>
      <c r="AJD2">
        <v>31315</v>
      </c>
      <c r="AJE2">
        <v>76319</v>
      </c>
      <c r="AJF2">
        <v>101785</v>
      </c>
      <c r="AJG2">
        <v>21688</v>
      </c>
      <c r="AJH2">
        <v>11529</v>
      </c>
      <c r="AJI2">
        <v>97703</v>
      </c>
      <c r="AJJ2">
        <v>60549</v>
      </c>
      <c r="AJK2">
        <v>53463</v>
      </c>
      <c r="AJL2">
        <v>26585</v>
      </c>
      <c r="AJM2">
        <v>18136</v>
      </c>
      <c r="AJN2">
        <v>43187</v>
      </c>
      <c r="AJO2">
        <v>137073</v>
      </c>
      <c r="AJP2">
        <v>57451</v>
      </c>
      <c r="AJQ2">
        <v>19433</v>
      </c>
      <c r="AJR2">
        <v>126789</v>
      </c>
      <c r="AJS2">
        <v>126408</v>
      </c>
      <c r="AJT2">
        <v>135608</v>
      </c>
      <c r="AJU2">
        <v>14416</v>
      </c>
      <c r="AJV2">
        <v>51959</v>
      </c>
      <c r="AJW2">
        <v>95232</v>
      </c>
      <c r="AJX2">
        <v>111889</v>
      </c>
      <c r="AJY2">
        <v>76423</v>
      </c>
    </row>
    <row r="3" spans="1:961" x14ac:dyDescent="0.25">
      <c r="A3" t="s">
        <v>135</v>
      </c>
      <c r="B3" t="s">
        <v>135</v>
      </c>
      <c r="C3" t="s">
        <v>135</v>
      </c>
      <c r="D3" t="s">
        <v>135</v>
      </c>
      <c r="E3" t="s">
        <v>135</v>
      </c>
      <c r="F3" t="s">
        <v>135</v>
      </c>
      <c r="G3" t="s">
        <v>135</v>
      </c>
      <c r="H3" t="s">
        <v>135</v>
      </c>
      <c r="I3" t="s">
        <v>135</v>
      </c>
      <c r="J3" t="s">
        <v>135</v>
      </c>
      <c r="K3" t="s">
        <v>135</v>
      </c>
      <c r="L3" t="s">
        <v>135</v>
      </c>
      <c r="M3" t="s">
        <v>135</v>
      </c>
      <c r="N3" t="s">
        <v>135</v>
      </c>
      <c r="O3" t="s">
        <v>135</v>
      </c>
      <c r="P3" t="s">
        <v>135</v>
      </c>
      <c r="Q3" t="s">
        <v>135</v>
      </c>
      <c r="R3" t="s">
        <v>135</v>
      </c>
      <c r="S3" t="s">
        <v>135</v>
      </c>
      <c r="T3" t="s">
        <v>135</v>
      </c>
      <c r="U3" t="s">
        <v>135</v>
      </c>
      <c r="V3" t="s">
        <v>135</v>
      </c>
      <c r="W3" t="s">
        <v>135</v>
      </c>
      <c r="X3" t="s">
        <v>135</v>
      </c>
      <c r="Y3" t="s">
        <v>135</v>
      </c>
      <c r="Z3" t="s">
        <v>135</v>
      </c>
      <c r="AA3" t="s">
        <v>135</v>
      </c>
      <c r="AB3" t="s">
        <v>135</v>
      </c>
      <c r="AC3" t="s">
        <v>135</v>
      </c>
      <c r="AD3" t="s">
        <v>135</v>
      </c>
      <c r="AE3" t="s">
        <v>135</v>
      </c>
      <c r="AF3" t="s">
        <v>136</v>
      </c>
      <c r="AG3" t="s">
        <v>136</v>
      </c>
      <c r="AH3" t="s">
        <v>135</v>
      </c>
      <c r="AI3" t="s">
        <v>135</v>
      </c>
      <c r="AJ3" t="s">
        <v>136</v>
      </c>
      <c r="AK3" t="s">
        <v>136</v>
      </c>
      <c r="AL3" t="s">
        <v>135</v>
      </c>
      <c r="AM3" t="s">
        <v>135</v>
      </c>
      <c r="AN3" t="s">
        <v>135</v>
      </c>
      <c r="AO3" t="s">
        <v>135</v>
      </c>
      <c r="AP3" t="s">
        <v>135</v>
      </c>
      <c r="AQ3" t="s">
        <v>135</v>
      </c>
      <c r="AR3" t="s">
        <v>135</v>
      </c>
      <c r="AS3" t="s">
        <v>135</v>
      </c>
      <c r="AT3" t="s">
        <v>135</v>
      </c>
      <c r="AU3" t="s">
        <v>135</v>
      </c>
      <c r="AV3" t="s">
        <v>135</v>
      </c>
      <c r="AW3" t="s">
        <v>135</v>
      </c>
      <c r="AX3" t="s">
        <v>135</v>
      </c>
      <c r="AY3" t="s">
        <v>135</v>
      </c>
      <c r="AZ3" t="s">
        <v>136</v>
      </c>
      <c r="BA3" t="s">
        <v>135</v>
      </c>
      <c r="BB3" t="s">
        <v>135</v>
      </c>
      <c r="BC3" t="s">
        <v>135</v>
      </c>
      <c r="BD3" t="s">
        <v>135</v>
      </c>
      <c r="BE3" t="s">
        <v>135</v>
      </c>
      <c r="BF3" t="s">
        <v>135</v>
      </c>
      <c r="BG3" t="s">
        <v>135</v>
      </c>
      <c r="BH3" t="s">
        <v>135</v>
      </c>
      <c r="BI3" t="s">
        <v>135</v>
      </c>
      <c r="BJ3" t="s">
        <v>135</v>
      </c>
      <c r="BK3" t="s">
        <v>135</v>
      </c>
      <c r="BL3" t="s">
        <v>135</v>
      </c>
      <c r="BM3" t="s">
        <v>136</v>
      </c>
      <c r="BN3" t="s">
        <v>135</v>
      </c>
      <c r="BO3" t="s">
        <v>135</v>
      </c>
      <c r="BP3" t="s">
        <v>135</v>
      </c>
      <c r="BQ3" t="s">
        <v>135</v>
      </c>
      <c r="BR3" t="s">
        <v>135</v>
      </c>
      <c r="BS3" t="s">
        <v>135</v>
      </c>
      <c r="BT3" t="s">
        <v>135</v>
      </c>
      <c r="BU3" t="s">
        <v>135</v>
      </c>
      <c r="BV3" t="s">
        <v>135</v>
      </c>
      <c r="BW3" t="s">
        <v>135</v>
      </c>
      <c r="BX3" t="s">
        <v>135</v>
      </c>
      <c r="BY3" t="s">
        <v>135</v>
      </c>
      <c r="BZ3" t="s">
        <v>135</v>
      </c>
      <c r="CA3" t="s">
        <v>135</v>
      </c>
      <c r="CB3" t="s">
        <v>135</v>
      </c>
      <c r="CC3" t="s">
        <v>135</v>
      </c>
      <c r="CD3" t="s">
        <v>135</v>
      </c>
      <c r="CE3" t="s">
        <v>135</v>
      </c>
      <c r="CF3" t="s">
        <v>135</v>
      </c>
      <c r="CG3" t="s">
        <v>135</v>
      </c>
      <c r="CH3" t="s">
        <v>135</v>
      </c>
      <c r="CI3" t="s">
        <v>135</v>
      </c>
      <c r="CJ3" t="s">
        <v>135</v>
      </c>
      <c r="CK3" t="s">
        <v>135</v>
      </c>
      <c r="CL3" t="s">
        <v>135</v>
      </c>
      <c r="CM3" t="s">
        <v>135</v>
      </c>
      <c r="CN3" t="s">
        <v>135</v>
      </c>
      <c r="CO3" t="s">
        <v>135</v>
      </c>
      <c r="CP3" t="s">
        <v>135</v>
      </c>
      <c r="CQ3" t="s">
        <v>135</v>
      </c>
      <c r="CR3" t="s">
        <v>135</v>
      </c>
      <c r="CS3" t="s">
        <v>135</v>
      </c>
      <c r="CT3" t="s">
        <v>135</v>
      </c>
      <c r="CU3" t="s">
        <v>135</v>
      </c>
      <c r="CV3" t="s">
        <v>135</v>
      </c>
      <c r="CW3" t="s">
        <v>135</v>
      </c>
      <c r="CX3" t="s">
        <v>135</v>
      </c>
      <c r="CY3" t="s">
        <v>135</v>
      </c>
      <c r="CZ3" t="s">
        <v>135</v>
      </c>
      <c r="DA3" t="s">
        <v>135</v>
      </c>
      <c r="DB3" t="s">
        <v>135</v>
      </c>
      <c r="DC3" t="s">
        <v>135</v>
      </c>
      <c r="DD3" t="s">
        <v>135</v>
      </c>
      <c r="DE3" t="s">
        <v>135</v>
      </c>
      <c r="DF3" t="s">
        <v>135</v>
      </c>
      <c r="DG3" t="s">
        <v>135</v>
      </c>
      <c r="DH3" t="s">
        <v>135</v>
      </c>
      <c r="DI3" t="s">
        <v>135</v>
      </c>
      <c r="DJ3" t="s">
        <v>135</v>
      </c>
      <c r="DK3" t="s">
        <v>135</v>
      </c>
      <c r="DL3" t="s">
        <v>135</v>
      </c>
      <c r="DM3" t="s">
        <v>135</v>
      </c>
      <c r="DN3" t="s">
        <v>135</v>
      </c>
      <c r="DO3" t="s">
        <v>135</v>
      </c>
      <c r="DP3" t="s">
        <v>135</v>
      </c>
      <c r="DQ3" t="s">
        <v>135</v>
      </c>
      <c r="DR3" t="s">
        <v>135</v>
      </c>
      <c r="DS3" t="s">
        <v>135</v>
      </c>
      <c r="DT3" t="s">
        <v>135</v>
      </c>
      <c r="DU3" t="s">
        <v>135</v>
      </c>
      <c r="DV3" t="s">
        <v>135</v>
      </c>
      <c r="DW3" t="s">
        <v>135</v>
      </c>
      <c r="DX3" t="s">
        <v>135</v>
      </c>
      <c r="DY3" t="s">
        <v>135</v>
      </c>
      <c r="DZ3" t="s">
        <v>135</v>
      </c>
      <c r="EA3" t="s">
        <v>135</v>
      </c>
      <c r="EB3" t="s">
        <v>135</v>
      </c>
      <c r="EC3" t="s">
        <v>135</v>
      </c>
      <c r="ED3" t="s">
        <v>135</v>
      </c>
      <c r="EE3" t="s">
        <v>135</v>
      </c>
      <c r="EF3" t="s">
        <v>135</v>
      </c>
      <c r="EG3" t="s">
        <v>135</v>
      </c>
      <c r="EH3" t="s">
        <v>135</v>
      </c>
      <c r="EI3" t="s">
        <v>135</v>
      </c>
      <c r="EJ3" t="s">
        <v>135</v>
      </c>
      <c r="EK3" t="s">
        <v>135</v>
      </c>
      <c r="EL3" t="s">
        <v>135</v>
      </c>
      <c r="EM3" t="s">
        <v>135</v>
      </c>
      <c r="EN3" t="s">
        <v>135</v>
      </c>
      <c r="EO3" t="s">
        <v>135</v>
      </c>
      <c r="EP3" t="s">
        <v>135</v>
      </c>
      <c r="EQ3" t="s">
        <v>135</v>
      </c>
      <c r="ER3" t="s">
        <v>135</v>
      </c>
      <c r="ES3" t="s">
        <v>135</v>
      </c>
      <c r="ET3" t="s">
        <v>135</v>
      </c>
      <c r="EU3" t="s">
        <v>135</v>
      </c>
      <c r="EV3" t="s">
        <v>135</v>
      </c>
      <c r="EW3" t="s">
        <v>135</v>
      </c>
      <c r="EX3" t="s">
        <v>135</v>
      </c>
      <c r="EY3" t="s">
        <v>135</v>
      </c>
      <c r="EZ3" t="s">
        <v>135</v>
      </c>
      <c r="FA3" t="s">
        <v>135</v>
      </c>
      <c r="FB3" t="s">
        <v>135</v>
      </c>
      <c r="FC3" t="s">
        <v>135</v>
      </c>
      <c r="FD3" t="s">
        <v>135</v>
      </c>
      <c r="FE3" t="s">
        <v>135</v>
      </c>
      <c r="FF3" t="s">
        <v>135</v>
      </c>
      <c r="FG3" t="s">
        <v>135</v>
      </c>
      <c r="FH3" t="s">
        <v>135</v>
      </c>
      <c r="FI3" t="s">
        <v>135</v>
      </c>
      <c r="FJ3" t="s">
        <v>135</v>
      </c>
      <c r="FK3" t="s">
        <v>135</v>
      </c>
      <c r="FL3" t="s">
        <v>135</v>
      </c>
      <c r="FM3" t="s">
        <v>135</v>
      </c>
      <c r="FN3" t="s">
        <v>135</v>
      </c>
      <c r="FO3" t="s">
        <v>135</v>
      </c>
      <c r="FP3" t="s">
        <v>135</v>
      </c>
      <c r="FQ3" t="s">
        <v>135</v>
      </c>
      <c r="FR3" t="s">
        <v>135</v>
      </c>
      <c r="FS3" t="s">
        <v>135</v>
      </c>
      <c r="FT3" t="s">
        <v>135</v>
      </c>
      <c r="FU3" t="s">
        <v>135</v>
      </c>
      <c r="FV3" t="s">
        <v>135</v>
      </c>
      <c r="FW3" t="s">
        <v>135</v>
      </c>
      <c r="FX3" t="s">
        <v>135</v>
      </c>
      <c r="FY3" t="s">
        <v>135</v>
      </c>
      <c r="FZ3" t="s">
        <v>135</v>
      </c>
      <c r="GA3" t="s">
        <v>135</v>
      </c>
      <c r="GB3" t="s">
        <v>135</v>
      </c>
      <c r="GC3" t="s">
        <v>135</v>
      </c>
      <c r="GD3" t="s">
        <v>135</v>
      </c>
      <c r="GE3" t="s">
        <v>135</v>
      </c>
      <c r="GF3" t="s">
        <v>135</v>
      </c>
      <c r="GG3" t="s">
        <v>135</v>
      </c>
      <c r="GH3" t="s">
        <v>135</v>
      </c>
      <c r="GI3" t="s">
        <v>135</v>
      </c>
      <c r="GJ3" t="s">
        <v>135</v>
      </c>
      <c r="GK3" t="s">
        <v>135</v>
      </c>
      <c r="GL3" t="s">
        <v>135</v>
      </c>
      <c r="GM3" t="s">
        <v>135</v>
      </c>
      <c r="GN3" t="s">
        <v>135</v>
      </c>
      <c r="GO3" t="s">
        <v>135</v>
      </c>
      <c r="GP3" t="s">
        <v>135</v>
      </c>
      <c r="GQ3" t="s">
        <v>135</v>
      </c>
      <c r="GR3" t="s">
        <v>135</v>
      </c>
      <c r="GS3" t="s">
        <v>135</v>
      </c>
      <c r="GT3" t="s">
        <v>135</v>
      </c>
      <c r="GU3" t="s">
        <v>135</v>
      </c>
      <c r="GV3" t="s">
        <v>135</v>
      </c>
      <c r="GW3" t="s">
        <v>135</v>
      </c>
      <c r="GX3" t="s">
        <v>135</v>
      </c>
      <c r="GY3" t="s">
        <v>135</v>
      </c>
      <c r="GZ3" t="s">
        <v>135</v>
      </c>
      <c r="HA3" t="s">
        <v>135</v>
      </c>
      <c r="HB3" t="s">
        <v>135</v>
      </c>
      <c r="HC3" t="s">
        <v>135</v>
      </c>
      <c r="HD3" t="s">
        <v>135</v>
      </c>
      <c r="HE3" t="s">
        <v>135</v>
      </c>
      <c r="HF3" t="s">
        <v>135</v>
      </c>
      <c r="HG3" t="s">
        <v>135</v>
      </c>
      <c r="HH3" t="s">
        <v>135</v>
      </c>
      <c r="HI3" t="s">
        <v>135</v>
      </c>
      <c r="HJ3" t="s">
        <v>135</v>
      </c>
      <c r="HK3" t="s">
        <v>135</v>
      </c>
      <c r="HL3" t="s">
        <v>135</v>
      </c>
      <c r="HM3" t="s">
        <v>135</v>
      </c>
      <c r="HN3" t="s">
        <v>135</v>
      </c>
      <c r="HO3" t="s">
        <v>135</v>
      </c>
      <c r="HP3" t="s">
        <v>135</v>
      </c>
      <c r="HQ3" t="s">
        <v>135</v>
      </c>
      <c r="HR3" t="s">
        <v>135</v>
      </c>
      <c r="HS3" t="s">
        <v>135</v>
      </c>
      <c r="HT3" t="s">
        <v>135</v>
      </c>
      <c r="HU3" t="s">
        <v>135</v>
      </c>
      <c r="HV3" t="s">
        <v>135</v>
      </c>
      <c r="HW3" t="s">
        <v>135</v>
      </c>
      <c r="HX3" t="s">
        <v>135</v>
      </c>
      <c r="HY3" t="s">
        <v>135</v>
      </c>
      <c r="HZ3" t="s">
        <v>135</v>
      </c>
      <c r="IA3" t="s">
        <v>135</v>
      </c>
      <c r="IB3" t="s">
        <v>135</v>
      </c>
      <c r="IC3" t="s">
        <v>135</v>
      </c>
      <c r="ID3" t="s">
        <v>135</v>
      </c>
      <c r="IE3" t="s">
        <v>135</v>
      </c>
      <c r="IF3" t="s">
        <v>135</v>
      </c>
      <c r="IG3" t="s">
        <v>135</v>
      </c>
      <c r="IH3" t="s">
        <v>135</v>
      </c>
      <c r="II3" t="s">
        <v>135</v>
      </c>
      <c r="IJ3" t="s">
        <v>135</v>
      </c>
      <c r="IK3" t="s">
        <v>135</v>
      </c>
      <c r="IL3" t="s">
        <v>135</v>
      </c>
      <c r="IM3" t="s">
        <v>135</v>
      </c>
      <c r="IN3" t="s">
        <v>135</v>
      </c>
      <c r="IO3" t="s">
        <v>135</v>
      </c>
      <c r="IP3" t="s">
        <v>135</v>
      </c>
      <c r="IQ3" t="s">
        <v>135</v>
      </c>
      <c r="IR3" t="s">
        <v>135</v>
      </c>
      <c r="IS3" t="s">
        <v>135</v>
      </c>
      <c r="IT3" t="s">
        <v>135</v>
      </c>
      <c r="IU3" t="s">
        <v>135</v>
      </c>
      <c r="IV3" t="s">
        <v>135</v>
      </c>
      <c r="IW3" t="s">
        <v>135</v>
      </c>
      <c r="IX3" t="s">
        <v>135</v>
      </c>
      <c r="IY3" t="s">
        <v>135</v>
      </c>
      <c r="IZ3" t="s">
        <v>135</v>
      </c>
      <c r="JA3" t="s">
        <v>135</v>
      </c>
      <c r="JB3" t="s">
        <v>135</v>
      </c>
      <c r="JC3" t="s">
        <v>136</v>
      </c>
      <c r="JD3" t="s">
        <v>136</v>
      </c>
      <c r="JE3" t="s">
        <v>136</v>
      </c>
      <c r="JF3" t="s">
        <v>136</v>
      </c>
      <c r="JG3" t="s">
        <v>136</v>
      </c>
      <c r="JH3" t="s">
        <v>136</v>
      </c>
      <c r="JI3" t="s">
        <v>136</v>
      </c>
      <c r="JJ3" t="s">
        <v>136</v>
      </c>
      <c r="JK3" t="s">
        <v>136</v>
      </c>
      <c r="JL3" t="s">
        <v>136</v>
      </c>
      <c r="JM3" t="s">
        <v>136</v>
      </c>
      <c r="JN3" t="s">
        <v>136</v>
      </c>
      <c r="JO3" t="s">
        <v>136</v>
      </c>
      <c r="JP3" t="s">
        <v>136</v>
      </c>
      <c r="JQ3" t="s">
        <v>136</v>
      </c>
      <c r="JR3" t="s">
        <v>136</v>
      </c>
      <c r="JS3" t="s">
        <v>135</v>
      </c>
      <c r="JT3" t="s">
        <v>136</v>
      </c>
      <c r="JU3" t="s">
        <v>136</v>
      </c>
      <c r="JV3" t="s">
        <v>136</v>
      </c>
      <c r="JW3" t="s">
        <v>136</v>
      </c>
      <c r="JX3" t="s">
        <v>136</v>
      </c>
      <c r="JY3" t="s">
        <v>136</v>
      </c>
      <c r="JZ3" t="s">
        <v>136</v>
      </c>
      <c r="KA3" t="s">
        <v>136</v>
      </c>
      <c r="KB3" t="s">
        <v>136</v>
      </c>
      <c r="KC3" t="s">
        <v>136</v>
      </c>
      <c r="KD3" t="s">
        <v>136</v>
      </c>
      <c r="KE3" t="s">
        <v>136</v>
      </c>
      <c r="KF3" t="s">
        <v>136</v>
      </c>
      <c r="KG3" t="s">
        <v>136</v>
      </c>
      <c r="KH3" t="s">
        <v>136</v>
      </c>
      <c r="KI3" t="s">
        <v>136</v>
      </c>
      <c r="KJ3" t="s">
        <v>136</v>
      </c>
      <c r="KK3" t="s">
        <v>136</v>
      </c>
      <c r="KL3" t="s">
        <v>136</v>
      </c>
      <c r="KM3" t="s">
        <v>136</v>
      </c>
      <c r="KN3" t="s">
        <v>136</v>
      </c>
      <c r="KO3" t="s">
        <v>136</v>
      </c>
      <c r="KP3" t="s">
        <v>136</v>
      </c>
      <c r="KQ3" t="s">
        <v>136</v>
      </c>
      <c r="KR3" t="s">
        <v>136</v>
      </c>
      <c r="KS3" t="s">
        <v>136</v>
      </c>
      <c r="KT3" t="s">
        <v>136</v>
      </c>
      <c r="KU3" t="s">
        <v>135</v>
      </c>
      <c r="KV3" t="s">
        <v>135</v>
      </c>
      <c r="KW3" t="s">
        <v>136</v>
      </c>
      <c r="KX3" t="s">
        <v>136</v>
      </c>
      <c r="KY3" t="s">
        <v>136</v>
      </c>
      <c r="KZ3" t="s">
        <v>136</v>
      </c>
      <c r="LA3" t="s">
        <v>136</v>
      </c>
      <c r="LB3" t="s">
        <v>136</v>
      </c>
      <c r="LC3" t="s">
        <v>136</v>
      </c>
      <c r="LD3" t="s">
        <v>135</v>
      </c>
      <c r="LE3" t="s">
        <v>136</v>
      </c>
      <c r="LF3" t="s">
        <v>136</v>
      </c>
      <c r="LG3" t="s">
        <v>136</v>
      </c>
      <c r="LH3" t="s">
        <v>136</v>
      </c>
      <c r="LI3" t="s">
        <v>136</v>
      </c>
      <c r="LJ3" t="s">
        <v>136</v>
      </c>
      <c r="LK3" t="s">
        <v>136</v>
      </c>
      <c r="LL3" t="s">
        <v>136</v>
      </c>
      <c r="LM3" t="s">
        <v>136</v>
      </c>
      <c r="LN3" t="s">
        <v>135</v>
      </c>
      <c r="LO3" t="s">
        <v>135</v>
      </c>
      <c r="LP3" t="s">
        <v>135</v>
      </c>
      <c r="LQ3" t="s">
        <v>135</v>
      </c>
      <c r="LR3" t="s">
        <v>135</v>
      </c>
      <c r="LS3" t="s">
        <v>135</v>
      </c>
      <c r="LT3" t="s">
        <v>135</v>
      </c>
      <c r="LU3" t="s">
        <v>135</v>
      </c>
      <c r="LV3" t="s">
        <v>135</v>
      </c>
      <c r="LW3" t="s">
        <v>135</v>
      </c>
      <c r="LX3" t="s">
        <v>135</v>
      </c>
      <c r="LY3" t="s">
        <v>135</v>
      </c>
      <c r="LZ3" t="s">
        <v>136</v>
      </c>
      <c r="MA3" t="s">
        <v>136</v>
      </c>
      <c r="MB3" t="s">
        <v>135</v>
      </c>
      <c r="MC3" t="s">
        <v>135</v>
      </c>
      <c r="MD3" t="s">
        <v>135</v>
      </c>
      <c r="ME3" t="s">
        <v>135</v>
      </c>
      <c r="MF3" t="s">
        <v>136</v>
      </c>
      <c r="MG3" t="s">
        <v>135</v>
      </c>
      <c r="MH3" t="s">
        <v>135</v>
      </c>
      <c r="MI3" t="s">
        <v>135</v>
      </c>
      <c r="MJ3" t="s">
        <v>135</v>
      </c>
      <c r="MK3" t="s">
        <v>135</v>
      </c>
      <c r="ML3" t="s">
        <v>136</v>
      </c>
      <c r="MM3" t="s">
        <v>135</v>
      </c>
      <c r="MN3" t="s">
        <v>135</v>
      </c>
      <c r="MO3" t="s">
        <v>135</v>
      </c>
      <c r="MP3" t="s">
        <v>135</v>
      </c>
      <c r="MQ3" t="s">
        <v>135</v>
      </c>
      <c r="MR3" t="s">
        <v>135</v>
      </c>
      <c r="MS3" t="s">
        <v>135</v>
      </c>
      <c r="MT3" t="s">
        <v>135</v>
      </c>
      <c r="MU3" t="s">
        <v>135</v>
      </c>
      <c r="MV3" t="s">
        <v>135</v>
      </c>
      <c r="MW3" t="s">
        <v>135</v>
      </c>
      <c r="MX3" t="s">
        <v>135</v>
      </c>
      <c r="MY3" t="s">
        <v>135</v>
      </c>
      <c r="MZ3" t="s">
        <v>135</v>
      </c>
      <c r="NA3" t="s">
        <v>135</v>
      </c>
      <c r="NB3" t="s">
        <v>135</v>
      </c>
      <c r="NC3" t="s">
        <v>135</v>
      </c>
      <c r="ND3" t="s">
        <v>135</v>
      </c>
      <c r="NE3" t="s">
        <v>135</v>
      </c>
      <c r="NF3" t="s">
        <v>135</v>
      </c>
      <c r="NG3" t="s">
        <v>136</v>
      </c>
      <c r="NH3" t="s">
        <v>135</v>
      </c>
      <c r="NI3" t="s">
        <v>136</v>
      </c>
      <c r="NJ3" t="s">
        <v>135</v>
      </c>
      <c r="NK3" t="s">
        <v>135</v>
      </c>
      <c r="NL3" t="s">
        <v>135</v>
      </c>
      <c r="NM3" t="s">
        <v>135</v>
      </c>
      <c r="NN3" t="s">
        <v>135</v>
      </c>
      <c r="NO3" t="s">
        <v>135</v>
      </c>
      <c r="NP3" t="s">
        <v>135</v>
      </c>
      <c r="NQ3" t="s">
        <v>135</v>
      </c>
      <c r="NR3" t="s">
        <v>135</v>
      </c>
      <c r="NS3" t="s">
        <v>136</v>
      </c>
      <c r="NT3" t="s">
        <v>135</v>
      </c>
      <c r="NU3" t="s">
        <v>135</v>
      </c>
      <c r="NV3" t="s">
        <v>135</v>
      </c>
      <c r="NW3" t="s">
        <v>135</v>
      </c>
      <c r="NX3" t="s">
        <v>135</v>
      </c>
      <c r="NY3" t="s">
        <v>135</v>
      </c>
      <c r="NZ3" t="s">
        <v>135</v>
      </c>
      <c r="OA3" t="s">
        <v>135</v>
      </c>
      <c r="OB3" t="s">
        <v>135</v>
      </c>
      <c r="OC3" t="s">
        <v>135</v>
      </c>
      <c r="OD3" t="s">
        <v>135</v>
      </c>
      <c r="OE3" t="s">
        <v>135</v>
      </c>
      <c r="OF3" t="s">
        <v>135</v>
      </c>
      <c r="OG3" t="s">
        <v>135</v>
      </c>
      <c r="OH3" t="s">
        <v>135</v>
      </c>
      <c r="OI3" t="s">
        <v>135</v>
      </c>
      <c r="OJ3" t="s">
        <v>135</v>
      </c>
      <c r="OK3" t="s">
        <v>135</v>
      </c>
      <c r="OL3" t="s">
        <v>135</v>
      </c>
      <c r="OM3" t="s">
        <v>135</v>
      </c>
      <c r="ON3" t="s">
        <v>135</v>
      </c>
      <c r="OO3" t="s">
        <v>135</v>
      </c>
      <c r="OP3" t="s">
        <v>135</v>
      </c>
      <c r="OQ3" t="s">
        <v>135</v>
      </c>
      <c r="OR3" t="s">
        <v>135</v>
      </c>
      <c r="OS3" t="s">
        <v>135</v>
      </c>
      <c r="OT3" t="s">
        <v>135</v>
      </c>
      <c r="OU3" t="s">
        <v>135</v>
      </c>
      <c r="OV3" t="s">
        <v>135</v>
      </c>
      <c r="OW3" t="s">
        <v>135</v>
      </c>
      <c r="OX3" t="s">
        <v>135</v>
      </c>
      <c r="OY3" t="s">
        <v>135</v>
      </c>
      <c r="OZ3" t="s">
        <v>135</v>
      </c>
      <c r="PA3" t="s">
        <v>135</v>
      </c>
      <c r="PB3" t="s">
        <v>135</v>
      </c>
      <c r="PC3" t="s">
        <v>135</v>
      </c>
      <c r="PD3" t="s">
        <v>135</v>
      </c>
      <c r="PE3" t="s">
        <v>135</v>
      </c>
      <c r="PF3" t="s">
        <v>135</v>
      </c>
      <c r="PG3" t="s">
        <v>135</v>
      </c>
      <c r="PH3" t="s">
        <v>135</v>
      </c>
      <c r="PI3" t="s">
        <v>135</v>
      </c>
      <c r="PJ3" t="s">
        <v>135</v>
      </c>
      <c r="PK3" t="s">
        <v>135</v>
      </c>
      <c r="PL3" t="s">
        <v>135</v>
      </c>
      <c r="PM3" t="s">
        <v>135</v>
      </c>
      <c r="PN3" t="s">
        <v>135</v>
      </c>
      <c r="PO3" t="s">
        <v>135</v>
      </c>
      <c r="PP3" t="s">
        <v>135</v>
      </c>
      <c r="PQ3" t="s">
        <v>135</v>
      </c>
      <c r="PR3" t="s">
        <v>135</v>
      </c>
      <c r="PS3" t="s">
        <v>135</v>
      </c>
      <c r="PT3" t="s">
        <v>135</v>
      </c>
      <c r="PU3" t="s">
        <v>135</v>
      </c>
      <c r="PV3" t="s">
        <v>135</v>
      </c>
      <c r="PW3" t="s">
        <v>135</v>
      </c>
      <c r="PX3" t="s">
        <v>135</v>
      </c>
      <c r="PY3" t="s">
        <v>135</v>
      </c>
      <c r="PZ3" t="s">
        <v>135</v>
      </c>
      <c r="QA3" t="s">
        <v>135</v>
      </c>
      <c r="QB3" t="s">
        <v>135</v>
      </c>
      <c r="QC3" t="s">
        <v>135</v>
      </c>
      <c r="QD3" t="s">
        <v>135</v>
      </c>
      <c r="QE3" t="s">
        <v>135</v>
      </c>
      <c r="QF3" t="s">
        <v>135</v>
      </c>
      <c r="QG3" t="s">
        <v>135</v>
      </c>
      <c r="QH3" t="s">
        <v>135</v>
      </c>
      <c r="QI3" t="s">
        <v>135</v>
      </c>
      <c r="QJ3" t="s">
        <v>135</v>
      </c>
      <c r="QK3" t="s">
        <v>135</v>
      </c>
      <c r="QL3" t="s">
        <v>135</v>
      </c>
      <c r="QM3" t="s">
        <v>135</v>
      </c>
      <c r="QN3" t="s">
        <v>135</v>
      </c>
      <c r="QO3" t="s">
        <v>135</v>
      </c>
      <c r="QP3" t="s">
        <v>135</v>
      </c>
      <c r="QQ3" t="s">
        <v>135</v>
      </c>
      <c r="QR3" t="s">
        <v>135</v>
      </c>
      <c r="QS3" t="s">
        <v>135</v>
      </c>
      <c r="QT3" t="s">
        <v>135</v>
      </c>
      <c r="QU3" t="s">
        <v>135</v>
      </c>
      <c r="QV3" t="s">
        <v>135</v>
      </c>
      <c r="QW3" t="s">
        <v>135</v>
      </c>
      <c r="QX3" t="s">
        <v>135</v>
      </c>
      <c r="QY3" t="s">
        <v>135</v>
      </c>
      <c r="QZ3" t="s">
        <v>135</v>
      </c>
      <c r="RA3" t="s">
        <v>135</v>
      </c>
      <c r="RB3" t="s">
        <v>135</v>
      </c>
      <c r="RC3" t="s">
        <v>135</v>
      </c>
      <c r="RD3" t="s">
        <v>135</v>
      </c>
      <c r="RE3" t="s">
        <v>135</v>
      </c>
      <c r="RF3" t="s">
        <v>135</v>
      </c>
      <c r="RG3" t="s">
        <v>135</v>
      </c>
      <c r="RH3" t="s">
        <v>135</v>
      </c>
      <c r="RI3" t="s">
        <v>135</v>
      </c>
      <c r="RJ3" t="s">
        <v>135</v>
      </c>
      <c r="RK3" t="s">
        <v>135</v>
      </c>
      <c r="RL3" t="s">
        <v>135</v>
      </c>
      <c r="RM3" t="s">
        <v>135</v>
      </c>
      <c r="RN3" t="s">
        <v>135</v>
      </c>
      <c r="RO3" t="s">
        <v>135</v>
      </c>
      <c r="RP3" t="s">
        <v>135</v>
      </c>
      <c r="RQ3" t="s">
        <v>135</v>
      </c>
      <c r="RR3" t="s">
        <v>135</v>
      </c>
      <c r="RS3" t="s">
        <v>135</v>
      </c>
      <c r="RT3" t="s">
        <v>135</v>
      </c>
      <c r="RU3" t="s">
        <v>135</v>
      </c>
      <c r="RV3" t="s">
        <v>135</v>
      </c>
      <c r="RW3" t="s">
        <v>135</v>
      </c>
      <c r="RX3" t="s">
        <v>135</v>
      </c>
      <c r="RY3" t="s">
        <v>135</v>
      </c>
      <c r="RZ3" t="s">
        <v>135</v>
      </c>
      <c r="SA3" t="s">
        <v>135</v>
      </c>
      <c r="SB3" t="s">
        <v>135</v>
      </c>
      <c r="SC3" t="s">
        <v>135</v>
      </c>
      <c r="SD3" t="s">
        <v>135</v>
      </c>
      <c r="SE3" t="s">
        <v>135</v>
      </c>
      <c r="SF3" t="s">
        <v>135</v>
      </c>
      <c r="SG3" t="s">
        <v>135</v>
      </c>
      <c r="SH3" t="s">
        <v>135</v>
      </c>
      <c r="SI3" t="s">
        <v>135</v>
      </c>
      <c r="SJ3" t="s">
        <v>135</v>
      </c>
      <c r="SK3" t="s">
        <v>135</v>
      </c>
      <c r="SL3" t="s">
        <v>135</v>
      </c>
      <c r="SM3" t="s">
        <v>135</v>
      </c>
      <c r="SN3" t="s">
        <v>136</v>
      </c>
      <c r="SO3" t="s">
        <v>135</v>
      </c>
      <c r="SP3" t="s">
        <v>135</v>
      </c>
      <c r="SQ3" t="s">
        <v>135</v>
      </c>
      <c r="SR3" t="s">
        <v>135</v>
      </c>
      <c r="SS3" t="s">
        <v>135</v>
      </c>
      <c r="ST3" t="s">
        <v>135</v>
      </c>
      <c r="SU3" t="s">
        <v>135</v>
      </c>
      <c r="SV3" t="s">
        <v>135</v>
      </c>
      <c r="SW3" t="s">
        <v>135</v>
      </c>
      <c r="SX3" t="s">
        <v>135</v>
      </c>
      <c r="SY3" t="s">
        <v>135</v>
      </c>
      <c r="SZ3" t="s">
        <v>135</v>
      </c>
      <c r="TA3" t="s">
        <v>135</v>
      </c>
      <c r="TB3" t="s">
        <v>135</v>
      </c>
      <c r="TC3" t="s">
        <v>135</v>
      </c>
      <c r="TD3" t="s">
        <v>135</v>
      </c>
      <c r="TE3" t="s">
        <v>135</v>
      </c>
      <c r="TF3" t="s">
        <v>135</v>
      </c>
      <c r="TG3" t="s">
        <v>135</v>
      </c>
      <c r="TH3" t="s">
        <v>135</v>
      </c>
      <c r="TI3" t="s">
        <v>135</v>
      </c>
      <c r="TJ3" t="s">
        <v>136</v>
      </c>
      <c r="TK3" t="s">
        <v>135</v>
      </c>
      <c r="TL3" t="s">
        <v>135</v>
      </c>
      <c r="TM3" t="s">
        <v>135</v>
      </c>
      <c r="TN3" t="s">
        <v>135</v>
      </c>
      <c r="TO3" t="s">
        <v>135</v>
      </c>
      <c r="TP3" t="s">
        <v>135</v>
      </c>
      <c r="TQ3" t="s">
        <v>135</v>
      </c>
      <c r="TR3" t="s">
        <v>135</v>
      </c>
      <c r="TS3" t="s">
        <v>135</v>
      </c>
      <c r="TT3" t="s">
        <v>135</v>
      </c>
      <c r="TU3" t="s">
        <v>135</v>
      </c>
      <c r="TV3" t="s">
        <v>135</v>
      </c>
      <c r="TW3" t="s">
        <v>135</v>
      </c>
      <c r="TX3" t="s">
        <v>135</v>
      </c>
      <c r="TY3" t="s">
        <v>135</v>
      </c>
      <c r="TZ3" t="s">
        <v>135</v>
      </c>
      <c r="UA3" t="s">
        <v>135</v>
      </c>
      <c r="UB3" t="s">
        <v>135</v>
      </c>
      <c r="UC3" t="s">
        <v>135</v>
      </c>
      <c r="UD3" t="s">
        <v>135</v>
      </c>
      <c r="UE3" t="s">
        <v>135</v>
      </c>
      <c r="UF3" t="s">
        <v>135</v>
      </c>
      <c r="UG3" t="s">
        <v>135</v>
      </c>
      <c r="UH3" t="s">
        <v>135</v>
      </c>
      <c r="UI3" t="s">
        <v>135</v>
      </c>
      <c r="UJ3" t="s">
        <v>135</v>
      </c>
      <c r="UK3" t="s">
        <v>135</v>
      </c>
      <c r="UL3" t="s">
        <v>135</v>
      </c>
      <c r="UM3" t="s">
        <v>135</v>
      </c>
      <c r="UN3" t="s">
        <v>135</v>
      </c>
      <c r="UO3" t="s">
        <v>135</v>
      </c>
      <c r="UP3" t="s">
        <v>135</v>
      </c>
      <c r="UQ3" t="s">
        <v>135</v>
      </c>
      <c r="UR3" t="s">
        <v>135</v>
      </c>
      <c r="US3" t="s">
        <v>135</v>
      </c>
      <c r="UT3" t="s">
        <v>135</v>
      </c>
      <c r="UU3" t="s">
        <v>135</v>
      </c>
      <c r="UV3" t="s">
        <v>135</v>
      </c>
      <c r="UW3" t="s">
        <v>135</v>
      </c>
      <c r="UX3" t="s">
        <v>135</v>
      </c>
      <c r="UY3" t="s">
        <v>135</v>
      </c>
      <c r="UZ3" t="s">
        <v>135</v>
      </c>
      <c r="VA3" t="s">
        <v>135</v>
      </c>
      <c r="VB3" t="s">
        <v>135</v>
      </c>
      <c r="VC3" t="s">
        <v>135</v>
      </c>
      <c r="VD3" t="s">
        <v>135</v>
      </c>
      <c r="VE3" t="s">
        <v>135</v>
      </c>
      <c r="VF3" t="s">
        <v>135</v>
      </c>
      <c r="VG3" t="s">
        <v>135</v>
      </c>
      <c r="VH3" t="s">
        <v>135</v>
      </c>
      <c r="VI3" t="s">
        <v>135</v>
      </c>
      <c r="VJ3" t="s">
        <v>135</v>
      </c>
      <c r="VK3" t="s">
        <v>135</v>
      </c>
      <c r="VL3" t="s">
        <v>135</v>
      </c>
      <c r="VM3" t="s">
        <v>135</v>
      </c>
      <c r="VN3" t="s">
        <v>135</v>
      </c>
      <c r="VO3" t="s">
        <v>135</v>
      </c>
      <c r="VP3" t="s">
        <v>135</v>
      </c>
      <c r="VQ3" t="s">
        <v>135</v>
      </c>
      <c r="VR3" t="s">
        <v>135</v>
      </c>
      <c r="VS3" t="s">
        <v>135</v>
      </c>
      <c r="VT3" t="s">
        <v>135</v>
      </c>
      <c r="VU3" t="s">
        <v>135</v>
      </c>
      <c r="VV3" t="s">
        <v>135</v>
      </c>
      <c r="VW3" t="s">
        <v>135</v>
      </c>
      <c r="VX3" t="s">
        <v>135</v>
      </c>
      <c r="VY3" t="s">
        <v>135</v>
      </c>
      <c r="VZ3" t="s">
        <v>135</v>
      </c>
      <c r="WA3" t="s">
        <v>135</v>
      </c>
      <c r="WB3" t="s">
        <v>135</v>
      </c>
      <c r="WC3" t="s">
        <v>135</v>
      </c>
      <c r="WD3" t="s">
        <v>135</v>
      </c>
      <c r="WE3" t="s">
        <v>135</v>
      </c>
      <c r="WF3" t="s">
        <v>135</v>
      </c>
      <c r="WG3" t="s">
        <v>135</v>
      </c>
      <c r="WH3" t="s">
        <v>135</v>
      </c>
      <c r="WI3" t="s">
        <v>135</v>
      </c>
      <c r="WJ3" t="s">
        <v>136</v>
      </c>
      <c r="WK3" t="s">
        <v>136</v>
      </c>
      <c r="WL3" t="s">
        <v>136</v>
      </c>
      <c r="WM3" t="s">
        <v>136</v>
      </c>
      <c r="WN3" t="s">
        <v>136</v>
      </c>
      <c r="WO3" t="s">
        <v>136</v>
      </c>
      <c r="WP3" t="s">
        <v>136</v>
      </c>
      <c r="WQ3" t="s">
        <v>136</v>
      </c>
      <c r="WR3" t="s">
        <v>136</v>
      </c>
      <c r="WS3" t="s">
        <v>136</v>
      </c>
      <c r="WT3" t="s">
        <v>136</v>
      </c>
      <c r="WU3" t="s">
        <v>136</v>
      </c>
      <c r="WV3" t="s">
        <v>136</v>
      </c>
      <c r="WW3" t="s">
        <v>136</v>
      </c>
      <c r="WX3" t="s">
        <v>136</v>
      </c>
      <c r="WY3" t="s">
        <v>136</v>
      </c>
      <c r="WZ3" t="s">
        <v>136</v>
      </c>
      <c r="XA3" t="s">
        <v>136</v>
      </c>
      <c r="XB3" t="s">
        <v>136</v>
      </c>
      <c r="XC3" t="s">
        <v>136</v>
      </c>
      <c r="XD3" t="s">
        <v>136</v>
      </c>
      <c r="XE3" t="s">
        <v>136</v>
      </c>
      <c r="XF3" t="s">
        <v>136</v>
      </c>
      <c r="XG3" t="s">
        <v>136</v>
      </c>
      <c r="XH3" t="s">
        <v>136</v>
      </c>
      <c r="XI3" t="s">
        <v>136</v>
      </c>
      <c r="XJ3" t="s">
        <v>136</v>
      </c>
      <c r="XK3" t="s">
        <v>136</v>
      </c>
      <c r="XL3" t="s">
        <v>136</v>
      </c>
      <c r="XM3" t="s">
        <v>136</v>
      </c>
      <c r="XN3" t="s">
        <v>136</v>
      </c>
      <c r="XO3" t="s">
        <v>136</v>
      </c>
      <c r="XP3" t="s">
        <v>136</v>
      </c>
      <c r="XQ3" t="s">
        <v>136</v>
      </c>
      <c r="XR3" t="s">
        <v>136</v>
      </c>
      <c r="XS3" t="s">
        <v>136</v>
      </c>
      <c r="XT3" t="s">
        <v>136</v>
      </c>
      <c r="XU3" t="s">
        <v>136</v>
      </c>
      <c r="XV3" t="s">
        <v>136</v>
      </c>
      <c r="XW3" t="s">
        <v>136</v>
      </c>
      <c r="XX3" t="s">
        <v>136</v>
      </c>
      <c r="XY3" t="s">
        <v>136</v>
      </c>
      <c r="XZ3" t="s">
        <v>136</v>
      </c>
      <c r="YA3" t="s">
        <v>136</v>
      </c>
      <c r="YB3" t="s">
        <v>136</v>
      </c>
      <c r="YC3" t="s">
        <v>136</v>
      </c>
      <c r="YD3" t="s">
        <v>136</v>
      </c>
      <c r="YE3" t="s">
        <v>136</v>
      </c>
      <c r="YF3" t="s">
        <v>136</v>
      </c>
      <c r="YG3" t="s">
        <v>136</v>
      </c>
      <c r="YH3" t="s">
        <v>136</v>
      </c>
      <c r="YI3" t="s">
        <v>136</v>
      </c>
      <c r="YJ3" t="s">
        <v>136</v>
      </c>
      <c r="YK3" t="s">
        <v>136</v>
      </c>
      <c r="YL3" t="s">
        <v>136</v>
      </c>
      <c r="YM3" t="s">
        <v>136</v>
      </c>
      <c r="YN3" t="s">
        <v>136</v>
      </c>
      <c r="YO3" t="s">
        <v>136</v>
      </c>
      <c r="YP3" t="s">
        <v>136</v>
      </c>
      <c r="YQ3" t="s">
        <v>136</v>
      </c>
      <c r="YR3" t="s">
        <v>136</v>
      </c>
      <c r="YS3" t="s">
        <v>136</v>
      </c>
      <c r="YT3" t="s">
        <v>136</v>
      </c>
      <c r="YU3" t="s">
        <v>136</v>
      </c>
      <c r="YV3" t="s">
        <v>136</v>
      </c>
      <c r="YW3" t="s">
        <v>136</v>
      </c>
      <c r="YX3" t="s">
        <v>136</v>
      </c>
      <c r="YY3" t="s">
        <v>136</v>
      </c>
      <c r="YZ3" t="s">
        <v>136</v>
      </c>
      <c r="ZA3" t="s">
        <v>136</v>
      </c>
      <c r="ZB3" t="s">
        <v>136</v>
      </c>
      <c r="ZC3" t="s">
        <v>136</v>
      </c>
      <c r="ZD3" t="s">
        <v>136</v>
      </c>
      <c r="ZE3" t="s">
        <v>136</v>
      </c>
      <c r="ZF3" t="s">
        <v>136</v>
      </c>
      <c r="ZG3" t="s">
        <v>136</v>
      </c>
      <c r="ZH3" t="s">
        <v>136</v>
      </c>
      <c r="ZI3" t="s">
        <v>136</v>
      </c>
      <c r="ZJ3" t="s">
        <v>136</v>
      </c>
      <c r="ZK3" t="s">
        <v>136</v>
      </c>
      <c r="ZL3" t="s">
        <v>136</v>
      </c>
      <c r="ZM3" t="s">
        <v>136</v>
      </c>
      <c r="ZN3" t="s">
        <v>136</v>
      </c>
      <c r="ZO3" t="s">
        <v>136</v>
      </c>
      <c r="ZP3" t="s">
        <v>136</v>
      </c>
      <c r="ZQ3" t="s">
        <v>136</v>
      </c>
      <c r="ZR3" t="s">
        <v>136</v>
      </c>
      <c r="ZS3" t="s">
        <v>136</v>
      </c>
      <c r="ZT3" t="s">
        <v>136</v>
      </c>
      <c r="ZU3" t="s">
        <v>136</v>
      </c>
      <c r="ZV3" t="s">
        <v>136</v>
      </c>
      <c r="ZW3" t="s">
        <v>136</v>
      </c>
      <c r="ZX3" t="s">
        <v>136</v>
      </c>
      <c r="ZY3" t="s">
        <v>136</v>
      </c>
      <c r="ZZ3" t="s">
        <v>136</v>
      </c>
      <c r="AAA3" t="s">
        <v>136</v>
      </c>
      <c r="AAB3" t="s">
        <v>136</v>
      </c>
      <c r="AAC3" t="s">
        <v>136</v>
      </c>
      <c r="AAD3" t="s">
        <v>136</v>
      </c>
      <c r="AAE3" t="s">
        <v>136</v>
      </c>
      <c r="AAF3" t="s">
        <v>136</v>
      </c>
      <c r="AAG3" t="s">
        <v>136</v>
      </c>
      <c r="AAH3" t="s">
        <v>136</v>
      </c>
      <c r="AAI3" t="s">
        <v>136</v>
      </c>
      <c r="AAJ3" t="s">
        <v>136</v>
      </c>
      <c r="AAK3" t="s">
        <v>136</v>
      </c>
      <c r="AAL3" t="s">
        <v>136</v>
      </c>
      <c r="AAM3" t="s">
        <v>136</v>
      </c>
      <c r="AAN3" t="s">
        <v>136</v>
      </c>
      <c r="AAO3" t="s">
        <v>136</v>
      </c>
      <c r="AAP3" t="s">
        <v>136</v>
      </c>
      <c r="AAQ3" t="s">
        <v>136</v>
      </c>
      <c r="AAR3" t="s">
        <v>136</v>
      </c>
      <c r="AAS3" t="s">
        <v>136</v>
      </c>
      <c r="AAT3" t="s">
        <v>136</v>
      </c>
      <c r="AAU3" t="s">
        <v>136</v>
      </c>
      <c r="AAV3" t="s">
        <v>136</v>
      </c>
      <c r="AAW3" t="s">
        <v>136</v>
      </c>
      <c r="AAX3" t="s">
        <v>136</v>
      </c>
      <c r="AAY3" t="s">
        <v>136</v>
      </c>
      <c r="AAZ3" t="s">
        <v>136</v>
      </c>
      <c r="ABA3" t="s">
        <v>136</v>
      </c>
      <c r="ABB3" t="s">
        <v>136</v>
      </c>
      <c r="ABC3" t="s">
        <v>135</v>
      </c>
      <c r="ABD3" t="s">
        <v>135</v>
      </c>
      <c r="ABE3" t="s">
        <v>135</v>
      </c>
      <c r="ABF3" t="s">
        <v>135</v>
      </c>
      <c r="ABG3" t="s">
        <v>136</v>
      </c>
      <c r="ABH3" t="s">
        <v>136</v>
      </c>
      <c r="ABI3" t="s">
        <v>136</v>
      </c>
      <c r="ABJ3" t="s">
        <v>136</v>
      </c>
      <c r="ABK3" t="s">
        <v>136</v>
      </c>
      <c r="ABL3" t="s">
        <v>136</v>
      </c>
      <c r="ABM3" t="s">
        <v>136</v>
      </c>
      <c r="ABN3" t="s">
        <v>136</v>
      </c>
      <c r="ABO3" t="s">
        <v>136</v>
      </c>
      <c r="ABP3" t="s">
        <v>136</v>
      </c>
      <c r="ABQ3" t="s">
        <v>136</v>
      </c>
      <c r="ABR3" t="s">
        <v>136</v>
      </c>
      <c r="ABS3" t="s">
        <v>136</v>
      </c>
      <c r="ABT3" t="s">
        <v>136</v>
      </c>
      <c r="ABU3" t="s">
        <v>136</v>
      </c>
      <c r="ABV3" t="s">
        <v>136</v>
      </c>
      <c r="ABW3" t="s">
        <v>136</v>
      </c>
      <c r="ABX3" t="s">
        <v>136</v>
      </c>
      <c r="ABY3" t="s">
        <v>136</v>
      </c>
      <c r="ABZ3" t="s">
        <v>136</v>
      </c>
      <c r="ACA3" t="s">
        <v>136</v>
      </c>
      <c r="ACB3" t="s">
        <v>136</v>
      </c>
      <c r="ACC3" t="s">
        <v>136</v>
      </c>
      <c r="ACD3" t="s">
        <v>136</v>
      </c>
      <c r="ACE3" t="s">
        <v>136</v>
      </c>
      <c r="ACF3" t="s">
        <v>136</v>
      </c>
      <c r="ACG3" t="s">
        <v>136</v>
      </c>
      <c r="ACH3" t="s">
        <v>136</v>
      </c>
      <c r="ACI3" t="s">
        <v>136</v>
      </c>
      <c r="ACJ3" t="s">
        <v>136</v>
      </c>
      <c r="ACK3" t="s">
        <v>136</v>
      </c>
      <c r="ACL3" t="s">
        <v>136</v>
      </c>
      <c r="ACM3" t="s">
        <v>136</v>
      </c>
      <c r="ACN3" t="s">
        <v>136</v>
      </c>
      <c r="ACO3" t="s">
        <v>136</v>
      </c>
      <c r="ACP3" t="s">
        <v>136</v>
      </c>
      <c r="ACQ3" t="s">
        <v>136</v>
      </c>
      <c r="ACR3" t="s">
        <v>136</v>
      </c>
      <c r="ACS3" t="s">
        <v>136</v>
      </c>
      <c r="ACT3" t="s">
        <v>136</v>
      </c>
      <c r="ACU3" t="s">
        <v>136</v>
      </c>
      <c r="ACV3" t="s">
        <v>136</v>
      </c>
      <c r="ACW3" t="s">
        <v>136</v>
      </c>
      <c r="ACX3" t="s">
        <v>136</v>
      </c>
      <c r="ACY3" t="s">
        <v>136</v>
      </c>
      <c r="ACZ3" t="s">
        <v>136</v>
      </c>
      <c r="ADA3" t="s">
        <v>136</v>
      </c>
      <c r="ADB3" t="s">
        <v>136</v>
      </c>
      <c r="ADC3" t="s">
        <v>136</v>
      </c>
      <c r="ADD3" t="s">
        <v>136</v>
      </c>
      <c r="ADE3" t="s">
        <v>136</v>
      </c>
      <c r="ADF3" t="s">
        <v>136</v>
      </c>
      <c r="ADG3" t="s">
        <v>136</v>
      </c>
      <c r="ADH3" t="s">
        <v>136</v>
      </c>
      <c r="ADI3" t="s">
        <v>136</v>
      </c>
      <c r="ADJ3" t="s">
        <v>136</v>
      </c>
      <c r="ADK3" t="s">
        <v>136</v>
      </c>
      <c r="ADL3" t="s">
        <v>136</v>
      </c>
      <c r="ADM3" t="s">
        <v>136</v>
      </c>
      <c r="ADN3" t="s">
        <v>136</v>
      </c>
      <c r="ADO3" t="s">
        <v>136</v>
      </c>
      <c r="ADP3" t="s">
        <v>136</v>
      </c>
      <c r="ADQ3" t="s">
        <v>136</v>
      </c>
      <c r="ADR3" t="s">
        <v>136</v>
      </c>
      <c r="ADS3" t="s">
        <v>136</v>
      </c>
      <c r="ADT3" t="s">
        <v>136</v>
      </c>
      <c r="ADU3" t="s">
        <v>136</v>
      </c>
      <c r="ADV3" t="s">
        <v>136</v>
      </c>
      <c r="ADW3" t="s">
        <v>136</v>
      </c>
      <c r="ADX3" t="s">
        <v>136</v>
      </c>
      <c r="ADY3" t="s">
        <v>136</v>
      </c>
      <c r="ADZ3" t="s">
        <v>136</v>
      </c>
      <c r="AEA3" t="s">
        <v>136</v>
      </c>
      <c r="AEB3" t="s">
        <v>136</v>
      </c>
      <c r="AEC3" t="s">
        <v>136</v>
      </c>
      <c r="AED3" t="s">
        <v>136</v>
      </c>
      <c r="AEE3" t="s">
        <v>136</v>
      </c>
      <c r="AEF3" t="s">
        <v>136</v>
      </c>
      <c r="AEG3" t="s">
        <v>136</v>
      </c>
      <c r="AEH3" t="s">
        <v>136</v>
      </c>
      <c r="AEI3" t="s">
        <v>136</v>
      </c>
      <c r="AEJ3" t="s">
        <v>136</v>
      </c>
      <c r="AEK3" t="s">
        <v>136</v>
      </c>
      <c r="AEL3" t="s">
        <v>136</v>
      </c>
      <c r="AEM3" t="s">
        <v>136</v>
      </c>
      <c r="AEN3" t="s">
        <v>136</v>
      </c>
      <c r="AEO3" t="s">
        <v>136</v>
      </c>
      <c r="AEP3" t="s">
        <v>136</v>
      </c>
      <c r="AEQ3" t="s">
        <v>136</v>
      </c>
      <c r="AER3" t="s">
        <v>136</v>
      </c>
      <c r="AES3" t="s">
        <v>136</v>
      </c>
      <c r="AET3" t="s">
        <v>136</v>
      </c>
      <c r="AEU3" t="s">
        <v>136</v>
      </c>
      <c r="AEV3" t="s">
        <v>136</v>
      </c>
      <c r="AEW3" t="s">
        <v>136</v>
      </c>
      <c r="AEX3" t="s">
        <v>136</v>
      </c>
      <c r="AEY3" t="s">
        <v>136</v>
      </c>
      <c r="AEZ3" t="s">
        <v>136</v>
      </c>
      <c r="AFA3" t="s">
        <v>136</v>
      </c>
      <c r="AFB3" t="s">
        <v>136</v>
      </c>
      <c r="AFC3" t="s">
        <v>136</v>
      </c>
      <c r="AFD3" t="s">
        <v>136</v>
      </c>
      <c r="AFE3" t="s">
        <v>136</v>
      </c>
      <c r="AFF3" t="s">
        <v>136</v>
      </c>
      <c r="AFG3" t="s">
        <v>136</v>
      </c>
      <c r="AFH3" t="s">
        <v>136</v>
      </c>
      <c r="AFI3" t="s">
        <v>136</v>
      </c>
      <c r="AFJ3" t="s">
        <v>136</v>
      </c>
      <c r="AFK3" t="s">
        <v>136</v>
      </c>
      <c r="AFL3" t="s">
        <v>136</v>
      </c>
      <c r="AFM3" t="s">
        <v>136</v>
      </c>
      <c r="AFN3" t="s">
        <v>136</v>
      </c>
      <c r="AFO3" t="s">
        <v>136</v>
      </c>
      <c r="AFP3" t="s">
        <v>135</v>
      </c>
      <c r="AFQ3" t="s">
        <v>136</v>
      </c>
      <c r="AFR3" t="s">
        <v>135</v>
      </c>
      <c r="AFS3" t="s">
        <v>136</v>
      </c>
      <c r="AFT3" t="s">
        <v>135</v>
      </c>
      <c r="AFU3" t="s">
        <v>136</v>
      </c>
      <c r="AFV3" t="s">
        <v>136</v>
      </c>
      <c r="AFW3" t="s">
        <v>136</v>
      </c>
      <c r="AFX3" t="s">
        <v>136</v>
      </c>
      <c r="AFY3" t="s">
        <v>136</v>
      </c>
      <c r="AFZ3" t="s">
        <v>136</v>
      </c>
      <c r="AGA3" t="s">
        <v>136</v>
      </c>
      <c r="AGB3" t="s">
        <v>136</v>
      </c>
      <c r="AGC3" t="s">
        <v>136</v>
      </c>
      <c r="AGD3" t="s">
        <v>135</v>
      </c>
      <c r="AGE3" t="s">
        <v>136</v>
      </c>
      <c r="AGF3" t="s">
        <v>136</v>
      </c>
      <c r="AGG3" t="s">
        <v>136</v>
      </c>
      <c r="AGH3" t="s">
        <v>136</v>
      </c>
      <c r="AGI3" t="s">
        <v>136</v>
      </c>
      <c r="AGJ3" t="s">
        <v>136</v>
      </c>
      <c r="AGK3" t="s">
        <v>136</v>
      </c>
      <c r="AGL3" t="s">
        <v>136</v>
      </c>
      <c r="AGM3" t="s">
        <v>136</v>
      </c>
      <c r="AGN3" t="s">
        <v>136</v>
      </c>
      <c r="AGO3" t="s">
        <v>136</v>
      </c>
      <c r="AGP3" t="s">
        <v>136</v>
      </c>
      <c r="AGQ3" t="s">
        <v>135</v>
      </c>
      <c r="AGR3" t="s">
        <v>135</v>
      </c>
      <c r="AGS3" t="s">
        <v>135</v>
      </c>
      <c r="AGT3" t="s">
        <v>135</v>
      </c>
      <c r="AGU3" t="s">
        <v>135</v>
      </c>
      <c r="AGV3" t="s">
        <v>135</v>
      </c>
      <c r="AGW3" t="s">
        <v>135</v>
      </c>
      <c r="AGX3" t="s">
        <v>135</v>
      </c>
      <c r="AGY3" t="s">
        <v>135</v>
      </c>
      <c r="AGZ3" t="s">
        <v>135</v>
      </c>
      <c r="AHA3" t="s">
        <v>135</v>
      </c>
      <c r="AHB3" t="s">
        <v>135</v>
      </c>
      <c r="AHC3" t="s">
        <v>135</v>
      </c>
      <c r="AHD3" t="s">
        <v>135</v>
      </c>
      <c r="AHE3" t="s">
        <v>135</v>
      </c>
      <c r="AHF3" t="s">
        <v>135</v>
      </c>
      <c r="AHG3" t="s">
        <v>135</v>
      </c>
      <c r="AHH3" t="s">
        <v>135</v>
      </c>
      <c r="AHI3" t="s">
        <v>135</v>
      </c>
      <c r="AHJ3" t="s">
        <v>135</v>
      </c>
      <c r="AHK3" t="s">
        <v>135</v>
      </c>
      <c r="AHL3" t="s">
        <v>135</v>
      </c>
      <c r="AHM3" t="s">
        <v>135</v>
      </c>
      <c r="AHN3" t="s">
        <v>135</v>
      </c>
      <c r="AHO3" t="s">
        <v>135</v>
      </c>
      <c r="AHP3" t="s">
        <v>135</v>
      </c>
      <c r="AHQ3" t="s">
        <v>135</v>
      </c>
      <c r="AHR3" t="s">
        <v>135</v>
      </c>
      <c r="AHS3" t="s">
        <v>135</v>
      </c>
      <c r="AHT3" t="s">
        <v>135</v>
      </c>
      <c r="AHU3" t="s">
        <v>135</v>
      </c>
      <c r="AHV3" t="s">
        <v>135</v>
      </c>
      <c r="AHW3" t="s">
        <v>135</v>
      </c>
      <c r="AHX3" t="s">
        <v>135</v>
      </c>
      <c r="AHY3" t="s">
        <v>135</v>
      </c>
      <c r="AHZ3" t="s">
        <v>135</v>
      </c>
      <c r="AIA3" t="s">
        <v>135</v>
      </c>
      <c r="AIB3" t="s">
        <v>135</v>
      </c>
      <c r="AIC3" t="s">
        <v>135</v>
      </c>
      <c r="AID3" t="s">
        <v>135</v>
      </c>
      <c r="AIE3" t="s">
        <v>135</v>
      </c>
      <c r="AIF3" t="s">
        <v>135</v>
      </c>
      <c r="AIG3" t="s">
        <v>135</v>
      </c>
      <c r="AIH3" t="s">
        <v>135</v>
      </c>
      <c r="AII3" t="s">
        <v>135</v>
      </c>
      <c r="AIJ3" t="s">
        <v>135</v>
      </c>
      <c r="AIK3" t="s">
        <v>135</v>
      </c>
      <c r="AIL3" t="s">
        <v>135</v>
      </c>
      <c r="AIM3" t="s">
        <v>135</v>
      </c>
      <c r="AIN3" t="s">
        <v>135</v>
      </c>
      <c r="AIO3" t="s">
        <v>135</v>
      </c>
      <c r="AIP3" t="s">
        <v>135</v>
      </c>
      <c r="AIQ3" t="s">
        <v>135</v>
      </c>
      <c r="AIR3" t="s">
        <v>135</v>
      </c>
      <c r="AIS3" t="s">
        <v>135</v>
      </c>
      <c r="AIT3" t="s">
        <v>135</v>
      </c>
      <c r="AIU3" t="s">
        <v>135</v>
      </c>
      <c r="AIV3" t="s">
        <v>135</v>
      </c>
      <c r="AIW3" t="s">
        <v>135</v>
      </c>
      <c r="AIX3" t="s">
        <v>135</v>
      </c>
      <c r="AIY3" t="s">
        <v>135</v>
      </c>
      <c r="AIZ3" t="s">
        <v>135</v>
      </c>
      <c r="AJA3" t="s">
        <v>135</v>
      </c>
      <c r="AJB3" t="s">
        <v>135</v>
      </c>
      <c r="AJC3" t="s">
        <v>135</v>
      </c>
      <c r="AJD3" t="s">
        <v>135</v>
      </c>
      <c r="AJE3" t="s">
        <v>135</v>
      </c>
      <c r="AJF3" t="s">
        <v>135</v>
      </c>
      <c r="AJG3" t="s">
        <v>135</v>
      </c>
      <c r="AJH3" t="s">
        <v>135</v>
      </c>
      <c r="AJI3" t="s">
        <v>135</v>
      </c>
      <c r="AJJ3" t="s">
        <v>135</v>
      </c>
      <c r="AJK3" t="s">
        <v>135</v>
      </c>
      <c r="AJL3" t="s">
        <v>135</v>
      </c>
      <c r="AJM3" t="s">
        <v>135</v>
      </c>
      <c r="AJN3" t="s">
        <v>135</v>
      </c>
      <c r="AJO3" t="s">
        <v>135</v>
      </c>
      <c r="AJP3" t="s">
        <v>135</v>
      </c>
      <c r="AJQ3" t="s">
        <v>135</v>
      </c>
      <c r="AJR3" t="s">
        <v>135</v>
      </c>
      <c r="AJS3" t="s">
        <v>135</v>
      </c>
      <c r="AJT3" t="s">
        <v>135</v>
      </c>
      <c r="AJU3" t="s">
        <v>135</v>
      </c>
      <c r="AJV3" t="s">
        <v>135</v>
      </c>
      <c r="AJW3" t="s">
        <v>135</v>
      </c>
      <c r="AJX3" t="s">
        <v>135</v>
      </c>
      <c r="AJY3" t="s">
        <v>135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EC2B4E5301104E93F4699810BBBBF9" ma:contentTypeVersion="19" ma:contentTypeDescription="Create a new document." ma:contentTypeScope="" ma:versionID="662a84c7a56141ec884b8b7fe9f70fd6">
  <xsd:schema xmlns:xsd="http://www.w3.org/2001/XMLSchema" xmlns:xs="http://www.w3.org/2001/XMLSchema" xmlns:p="http://schemas.microsoft.com/office/2006/metadata/properties" xmlns:ns2="a5060e13-48ab-4f65-89d9-584b8a076273" xmlns:ns3="10195425-0631-417d-9576-672d1304af43" targetNamespace="http://schemas.microsoft.com/office/2006/metadata/properties" ma:root="true" ma:fieldsID="fc9e3812ddfe74ed9fd50283a366aee8" ns2:_="" ns3:_="">
    <xsd:import namespace="a5060e13-48ab-4f65-89d9-584b8a076273"/>
    <xsd:import namespace="10195425-0631-417d-9576-672d1304af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060e13-48ab-4f65-89d9-584b8a0762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195425-0631-417d-9576-672d1304af4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0435a4b-f4c4-4eea-81a5-09f5cecfe90d}" ma:internalName="TaxCatchAll" ma:showField="CatchAllData" ma:web="10195425-0631-417d-9576-672d1304af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5060e13-48ab-4f65-89d9-584b8a076273">
      <Terms xmlns="http://schemas.microsoft.com/office/infopath/2007/PartnerControls"/>
    </lcf76f155ced4ddcb4097134ff3c332f>
    <TaxCatchAll xmlns="10195425-0631-417d-9576-672d1304af43" xsi:nil="true"/>
  </documentManagement>
</p:properties>
</file>

<file path=customXml/itemProps1.xml><?xml version="1.0" encoding="utf-8"?>
<ds:datastoreItem xmlns:ds="http://schemas.openxmlformats.org/officeDocument/2006/customXml" ds:itemID="{7D5B188D-27C9-4D89-A055-0B98416E91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060e13-48ab-4f65-89d9-584b8a076273"/>
    <ds:schemaRef ds:uri="10195425-0631-417d-9576-672d1304af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C57F32-BF8C-4B15-BFAF-F40714231E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47AF4E-78BF-41C3-89D9-116B87392DA4}">
  <ds:schemaRefs>
    <ds:schemaRef ds:uri="dc8dd320-0e68-420c-9c58-92c3261bb592"/>
    <ds:schemaRef ds:uri="http://purl.org/dc/elements/1.1/"/>
    <ds:schemaRef ds:uri="77699704-4eb5-4c24-a3b7-0bdc0b470c4d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a5060e13-48ab-4f65-89d9-584b8a076273"/>
    <ds:schemaRef ds:uri="10195425-0631-417d-9576-672d1304af4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AADT-LOS - Min AGR</vt:lpstr>
      <vt:lpstr>AADT-LOS -Avg AGR</vt:lpstr>
      <vt:lpstr>AADT-LOS -Max AGR</vt:lpstr>
      <vt:lpstr>2023 AADT (counted &amp; estimated)</vt:lpstr>
      <vt:lpstr>Sheet2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Michael Flynn</cp:lastModifiedBy>
  <cp:revision/>
  <dcterms:created xsi:type="dcterms:W3CDTF">2016-08-02T15:54:37Z</dcterms:created>
  <dcterms:modified xsi:type="dcterms:W3CDTF">2026-02-19T21:01:54Z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0x01010022EC2B4E5301104E93F4699810BBBBF9</vt:lpwstr>
  </property>
  <property fmtid="{D5CDD505-2E9C-101B-9397-08002B2CF9AE}" pid="3" name="MediaServiceImageTags">
    <vt:lpwstr/>
  </property>
  <property fmtid="{D5CDD505-2E9C-101B-9397-08002B2CF9AE}" pid="4" name="MSIP_Label_fbc029f1-7b6e-4e10-8282-fc5331153e31_Enabled">
    <vt:lpwstr>true</vt:lpwstr>
  </property>
  <property fmtid="{D5CDD505-2E9C-101B-9397-08002B2CF9AE}" pid="5" name="MSIP_Label_fbc029f1-7b6e-4e10-8282-fc5331153e31_SetDate">
    <vt:lpwstr>2026-02-11T20:54:30Z</vt:lpwstr>
  </property>
  <property fmtid="{D5CDD505-2E9C-101B-9397-08002B2CF9AE}" pid="6" name="MSIP_Label_fbc029f1-7b6e-4e10-8282-fc5331153e31_Method">
    <vt:lpwstr>Privileged</vt:lpwstr>
  </property>
  <property fmtid="{D5CDD505-2E9C-101B-9397-08002B2CF9AE}" pid="7" name="MSIP_Label_fbc029f1-7b6e-4e10-8282-fc5331153e31_Name">
    <vt:lpwstr>fbc029f1-7b6e-4e10-8282-fc5331153e31</vt:lpwstr>
  </property>
  <property fmtid="{D5CDD505-2E9C-101B-9397-08002B2CF9AE}" pid="8" name="MSIP_Label_fbc029f1-7b6e-4e10-8282-fc5331153e31_SiteId">
    <vt:lpwstr>37247798-f42c-42fd-8a37-d49c7128d36b</vt:lpwstr>
  </property>
  <property fmtid="{D5CDD505-2E9C-101B-9397-08002B2CF9AE}" pid="9" name="MSIP_Label_fbc029f1-7b6e-4e10-8282-fc5331153e31_ActionId">
    <vt:lpwstr>1e85b920-b85d-4fbb-be57-d072762c2e49</vt:lpwstr>
  </property>
  <property fmtid="{D5CDD505-2E9C-101B-9397-08002B2CF9AE}" pid="10" name="MSIP_Label_fbc029f1-7b6e-4e10-8282-fc5331153e31_ContentBits">
    <vt:lpwstr>0</vt:lpwstr>
  </property>
  <property fmtid="{D5CDD505-2E9C-101B-9397-08002B2CF9AE}" pid="11" name="MSIP_Label_fbc029f1-7b6e-4e10-8282-fc5331153e31_Tag">
    <vt:lpwstr>10, 0, 1, 1</vt:lpwstr>
  </property>
</Properties>
</file>