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B-2 OST (740)" sheetId="1" r:id="rId1"/>
    <sheet name="Journal (OMES use only)" sheetId="2" r:id="rId2"/>
  </sheets>
  <definedNames>
    <definedName name="_xlnm.Print_Area" localSheetId="0">'B-2 OST (740)'!$A$1:$V$270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E12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5-digit agency number in this cell prefixed by "A".
(example: A26500 = Educaton Department)</t>
        </r>
      </text>
    </comment>
    <comment ref="F12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in this cell prefixed by "F".
(example: F1000 = general fund type</t>
        </r>
        <r>
          <rPr>
            <sz val="11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5" authorId="0">
      <text>
        <r>
          <rPr>
            <b/>
            <sz val="9"/>
            <rFont val="Tahoma"/>
            <family val="2"/>
          </rPr>
          <t xml:space="preserve">OMES: </t>
        </r>
        <r>
          <rPr>
            <sz val="9"/>
            <rFont val="Tahoma"/>
            <family val="2"/>
          </rPr>
          <t>Enter the current year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OMES: </t>
        </r>
        <r>
          <rPr>
            <sz val="9"/>
            <rFont val="Tahoma"/>
            <family val="2"/>
          </rPr>
          <t>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<sst xmlns="http://schemas.openxmlformats.org/spreadsheetml/2006/main" count="240" uniqueCount="188">
  <si>
    <t>GAAP CONVERSION MANUAL</t>
  </si>
  <si>
    <t>DEPOSITS AND INVESTMENTS SUMMARY</t>
  </si>
  <si>
    <t>Review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</si>
  <si>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</si>
  <si>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</si>
  <si>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</si>
  <si>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</si>
  <si>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</si>
  <si>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</si>
  <si>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</si>
  <si>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</si>
  <si>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</si>
  <si>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</si>
  <si>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</si>
  <si>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</si>
  <si>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(3)  INTEREST RECEIVABLE at June 30</t>
  </si>
  <si>
    <t>Deposits</t>
  </si>
  <si>
    <t>Investments</t>
  </si>
  <si>
    <t>Did your agency enter into any repurchase or reverse repurchase</t>
  </si>
  <si>
    <t>Yes</t>
  </si>
  <si>
    <t>No</t>
  </si>
  <si>
    <t>agreements  during  the  fiscal  year  ended</t>
  </si>
  <si>
    <t>DEPOSITS (Amounts held as cash or cash equivalents, NOT with the State Treasurer)</t>
  </si>
  <si>
    <t>(5)</t>
  </si>
  <si>
    <t>(6)</t>
  </si>
  <si>
    <t>(7)</t>
  </si>
  <si>
    <t>(8)</t>
  </si>
  <si>
    <t>(9)</t>
  </si>
  <si>
    <t>(10)</t>
  </si>
  <si>
    <t>Covered by</t>
  </si>
  <si>
    <t xml:space="preserve">If no, are </t>
  </si>
  <si>
    <t>If no, are deposits</t>
  </si>
  <si>
    <t xml:space="preserve">If no, collateralized, </t>
  </si>
  <si>
    <t xml:space="preserve">Deposit </t>
  </si>
  <si>
    <t>deposits</t>
  </si>
  <si>
    <t>collateralized, held</t>
  </si>
  <si>
    <t xml:space="preserve">held by trust or </t>
  </si>
  <si>
    <t>Description of Account</t>
  </si>
  <si>
    <t>Value</t>
  </si>
  <si>
    <t>Insurance?</t>
  </si>
  <si>
    <t>uncollateralized?</t>
  </si>
  <si>
    <t>by fin. institution?</t>
  </si>
  <si>
    <t>agent, not in name?</t>
  </si>
  <si>
    <t>Note:  For each deposit above, there must be one yes response for item 7,8,9 or 10.</t>
  </si>
  <si>
    <t>INVESTMENTS (Amounts held as any investment type other than demand deposit or savings-type acount, not with the State Treasurer)</t>
  </si>
  <si>
    <t>(11)</t>
  </si>
  <si>
    <t>(12)</t>
  </si>
  <si>
    <t>(13)</t>
  </si>
  <si>
    <t>(14)</t>
  </si>
  <si>
    <t>(15)</t>
  </si>
  <si>
    <t>(16)</t>
  </si>
  <si>
    <t xml:space="preserve">(17)       </t>
  </si>
  <si>
    <t>If uninsured,not in agency's name</t>
  </si>
  <si>
    <t>Duration or</t>
  </si>
  <si>
    <t xml:space="preserve">Held by </t>
  </si>
  <si>
    <t>Investment</t>
  </si>
  <si>
    <t>weighted avg.</t>
  </si>
  <si>
    <t>Credit risk</t>
  </si>
  <si>
    <t>Held by</t>
  </si>
  <si>
    <t xml:space="preserve">counterparty's </t>
  </si>
  <si>
    <t>Total</t>
  </si>
  <si>
    <t>Fair Value</t>
  </si>
  <si>
    <t>(enter description)</t>
  </si>
  <si>
    <t>maturity in days</t>
  </si>
  <si>
    <t>rating</t>
  </si>
  <si>
    <t>counterparty</t>
  </si>
  <si>
    <t>trust dept. or agent</t>
  </si>
  <si>
    <t>cost of investment</t>
  </si>
  <si>
    <t>of investment</t>
  </si>
  <si>
    <t>page 2</t>
  </si>
  <si>
    <t>$</t>
  </si>
  <si>
    <t>FORM CONTINUED</t>
  </si>
  <si>
    <t>GASB Statement 28</t>
  </si>
  <si>
    <t>Questions (12) thru (14) are necessary for accounting and reporting required by GASB Statement 28, Securities Lending Transactions.</t>
  </si>
  <si>
    <t>If your agency did not participate in securities lending transactions during the fiscal year, skip questions (12) through (14).</t>
  </si>
  <si>
    <t>At June 30, did your agency have any securities lending transactions involving the receipt of cash collateral or securities that may be</t>
  </si>
  <si>
    <t>sold without a default?</t>
  </si>
  <si>
    <t>If "Yes", indicate the amount of cash collateral or securities at June 30.</t>
  </si>
  <si>
    <t>Were costs related to securities lending transactions and/or borrower rebates netted against earnings? (Please consider this in terms</t>
  </si>
  <si>
    <t>of how the earnings were recorded in the state accounting system.)</t>
  </si>
  <si>
    <t>If "Yes", indicate the amounts of costs/borrower rebates incurred during the fiscal year which were netted against earnings.</t>
  </si>
  <si>
    <t>Other costs</t>
  </si>
  <si>
    <t>Borrower rebates</t>
  </si>
  <si>
    <t>(a)  Indicate the source of legal or contractual authorization for entering into securities lending transactions.</t>
  </si>
  <si>
    <t>(b)  Were there any significant violations of legal or contractural provisions?  If yes, provide a description of the violation and</t>
  </si>
  <si>
    <t>action taken.</t>
  </si>
  <si>
    <t>(c)  Provide a general description of the types of securities on loan and the types of collateral received.</t>
  </si>
  <si>
    <t>(e)  Indicate the amount by which collateral is to exceed the amount of securities on loan.</t>
  </si>
  <si>
    <t>(f)  Describe any limitation on the amount of securities that may be lent.</t>
  </si>
  <si>
    <t>(g)  Describe any loss indemnification to be provided by agents.</t>
  </si>
  <si>
    <t>(h)  As of June 30, indicate the carrying value and fair value of securities on loan, and the fair value of the underlying collateral.</t>
  </si>
  <si>
    <t>Investments Returned Net of Fees</t>
  </si>
  <si>
    <t xml:space="preserve">Certain investments made are contracted to be recieved net of fees assessed by respective investment companies.  </t>
  </si>
  <si>
    <t>List the total amount of fees that were paid to investment companies prior to the return of the investment to OST for the year.</t>
  </si>
  <si>
    <t>page 3</t>
  </si>
  <si>
    <t>(i)  Indicate whether the maturities of investments made with cash collateral generally matched the maturities of securities lent and the</t>
  </si>
  <si>
    <t>extent of such matching as of June 30.</t>
  </si>
  <si>
    <t>(j)  Indicate the credit risk (i.e., how much more does the broker/dealer owe the government than vice versa) or absence of credit risk.</t>
  </si>
  <si>
    <t>(k) Indicate any loses of the period resulting from default and recoveries of prior period losses.</t>
  </si>
  <si>
    <t>GASB STATEMENT 31</t>
  </si>
  <si>
    <t>Questions (15) thru (21) are necessary for accounting and reporting required by GASB Statement 31, Accounting and Financial Reporting</t>
  </si>
  <si>
    <t>for Certain Investments and for External Investment Pools.  If this does not apply to your agency, skip questions (15) through (21).</t>
  </si>
  <si>
    <t>(a)  If the fair value of investments is not based on quoted market prices, indicate the methods and significant assumptions used to</t>
  </si>
  <si>
    <t>estimate the fair value of investments.</t>
  </si>
  <si>
    <t>(b)  Indicate the policy for determining which investments, if any, are reported at amortized cost.</t>
  </si>
  <si>
    <t>(c)  For any investments made in an external investment pool that is not SEC-registered, provide a brief description of any regulatory</t>
  </si>
  <si>
    <t>oversight for the pool and whether the fair value of the position in the pool is the same of the value of the pool shares.</t>
  </si>
  <si>
    <t>(d)  Indiciate any involuntary participation in an external investment pool.</t>
  </si>
  <si>
    <t>(e)  Indicate any income from investments associated with one fund that is assigned to another fund.</t>
  </si>
  <si>
    <t>(17)</t>
  </si>
  <si>
    <t>(18)</t>
  </si>
  <si>
    <t>If "No", skip to item (22).</t>
  </si>
  <si>
    <t>If "Yes", indicate the number of pools your agency sponsors and give a brief description of each.</t>
  </si>
  <si>
    <t>page 4</t>
  </si>
  <si>
    <t>(19)</t>
  </si>
  <si>
    <t>Has your agency issued, or will they issue, separate or stand-alone annual financial reports for the external investment pool(s)?</t>
  </si>
  <si>
    <t>If "Yes", include a copy of the report(s) with this conversion package and skip to item (22).</t>
  </si>
  <si>
    <t>(20)</t>
  </si>
  <si>
    <t>Regarding each external investment pool:</t>
  </si>
  <si>
    <t>(a)  Provide a brief description of any regulatory oversight, including whether the pool is registered with the SEC as an investment</t>
  </si>
  <si>
    <t>company.</t>
  </si>
  <si>
    <t>(b)  Indicate the frequency of determining the fair value of investments.</t>
  </si>
  <si>
    <t>(c)  Describe the method used to determine participants shares sold and redeemed and whether that method differs from the method</t>
  </si>
  <si>
    <t>used to report investments.</t>
  </si>
  <si>
    <t>(d)  Indicate whether the pool sponsor has provided or obtained any legally binding guarantees during the period to support the value</t>
  </si>
  <si>
    <t>of the shares.</t>
  </si>
  <si>
    <t>(e)  Indicate the extent of involuntary participation in the pool, if any.</t>
  </si>
  <si>
    <t>(f)  Provide a summary of the fair value, the carrying amount (if different from fair value), the number of shares or the principal amount,</t>
  </si>
  <si>
    <t>ranges of interest rates, and maturity dates of each major investment classification.</t>
  </si>
  <si>
    <t>(21)</t>
  </si>
  <si>
    <t>GASB 31 requires the sponsoring government of an external investment pool(s) to report the external portion of each pool as a separate</t>
  </si>
  <si>
    <t>investment trust fund that reports transactions and balances using the economic resources measurement focus and the accrual basis</t>
  </si>
  <si>
    <t>of accounting.  This requires the inclusion of two additional financial statements for the investments trust funds, the statement of net</t>
  </si>
  <si>
    <t>(22)</t>
  </si>
  <si>
    <t>Comments:</t>
  </si>
  <si>
    <t>Fair</t>
  </si>
  <si>
    <t xml:space="preserve">(d)  Do you have the ability to pledge or sell collateral without default?  </t>
  </si>
  <si>
    <t xml:space="preserve">No </t>
  </si>
  <si>
    <t xml:space="preserve">Does your agency sponsor an internal investment pool?  </t>
  </si>
  <si>
    <t xml:space="preserve">If "Yes", is the equity position of each fund or component unit reported as assets in those funds and component units? </t>
  </si>
  <si>
    <t>Does your agency provide individual investment accounts to other legally separate entities?</t>
  </si>
  <si>
    <t xml:space="preserve">Does your agency sponsor an external investment pool? </t>
  </si>
  <si>
    <t>--Complete (1) and (2) and Enter (X) Here If Summary Form Does Not Apply</t>
  </si>
  <si>
    <t>Column1</t>
  </si>
  <si>
    <t>Column2</t>
  </si>
  <si>
    <t>24 B.1</t>
  </si>
  <si>
    <t>24 B.2</t>
  </si>
  <si>
    <t>24 B.3</t>
  </si>
  <si>
    <t>24 B.4</t>
  </si>
  <si>
    <t xml:space="preserve">assets and the statement of changes in net assets.  Therefore, for each external investment pool, attach complete financial statements </t>
  </si>
  <si>
    <t xml:space="preserve">to this form. 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</si>
  <si>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</si>
  <si>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</si>
  <si>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</si>
  <si>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</si>
  <si>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</si>
  <si>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</si>
  <si>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</si>
  <si>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</si>
  <si>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</si>
  <si>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</si>
  <si>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</si>
  <si>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</si>
  <si>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</si>
  <si>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</si>
  <si>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</si>
  <si>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</si>
  <si>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Regular or Auto-Reversal</t>
  </si>
  <si>
    <t>Entity</t>
  </si>
  <si>
    <t>Entry Status (W or P)</t>
  </si>
  <si>
    <t>R</t>
  </si>
  <si>
    <t>GAAP</t>
  </si>
  <si>
    <t>OMES USE ONLY</t>
  </si>
  <si>
    <t>Agency #</t>
  </si>
  <si>
    <t>Fund</t>
  </si>
  <si>
    <t>Agency Name</t>
  </si>
  <si>
    <t>To record interest receivable</t>
  </si>
  <si>
    <t>To record costs to borrower rebates related to Sec Lending transactions</t>
  </si>
  <si>
    <t>1000</t>
  </si>
  <si>
    <t>A</t>
  </si>
  <si>
    <t>W</t>
  </si>
  <si>
    <t>(4b)</t>
  </si>
  <si>
    <t>Did your agency carry investments/assets at a Fair Value Measurement other than</t>
  </si>
  <si>
    <t>Level 1 as identified in GASB 72 for the fiscal year ended</t>
  </si>
  <si>
    <t>(4a)</t>
  </si>
  <si>
    <t>GASB Statement 28 (cont'd)</t>
  </si>
  <si>
    <t>GASB STATEMENT 31 (cont'd)</t>
  </si>
  <si>
    <t>OMES Form B-2 (2021)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</si>
</sst>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mm/dd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8"/>
      <name val="LotusWPSe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 horizontal="left" vertical="top"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centerContinuous"/>
      <protection/>
    </xf>
    <xf numFmtId="0" fontId="2" fillId="33" borderId="12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2" fillId="33" borderId="12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Continuous"/>
      <protection/>
    </xf>
    <xf numFmtId="0" fontId="5" fillId="33" borderId="12" xfId="0" applyNumberFormat="1" applyFont="1" applyFill="1" applyBorder="1" applyAlignment="1" applyProtection="1">
      <alignment horizontal="centerContinuous"/>
      <protection/>
    </xf>
    <xf numFmtId="0" fontId="5" fillId="33" borderId="0" xfId="0" applyNumberFormat="1" applyFont="1" applyFill="1" applyAlignment="1" applyProtection="1">
      <alignment horizontal="centerContinuous"/>
      <protection/>
    </xf>
    <xf numFmtId="0" fontId="6" fillId="33" borderId="0" xfId="0" applyNumberFormat="1" applyFont="1" applyFill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 quotePrefix="1">
      <alignment/>
      <protection/>
    </xf>
    <xf numFmtId="0" fontId="2" fillId="33" borderId="14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164" fontId="8" fillId="33" borderId="0" xfId="0" applyNumberFormat="1" applyFont="1" applyFill="1" applyAlignment="1" applyProtection="1">
      <alignment readingOrder="1"/>
      <protection/>
    </xf>
    <xf numFmtId="0" fontId="8" fillId="33" borderId="0" xfId="0" applyNumberFormat="1" applyFont="1" applyFill="1" applyAlignment="1" applyProtection="1">
      <alignment/>
      <protection/>
    </xf>
    <xf numFmtId="0" fontId="52" fillId="33" borderId="0" xfId="0" applyNumberFormat="1" applyFont="1" applyFill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 vertical="center"/>
    </xf>
    <xf numFmtId="0" fontId="53" fillId="0" borderId="0" xfId="0" applyNumberFormat="1" applyFont="1" applyAlignment="1">
      <alignment horizontal="left" vertical="center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0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34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2" fillId="33" borderId="16" xfId="0" applyNumberFormat="1" applyFont="1" applyFill="1" applyBorder="1" applyAlignment="1" applyProtection="1">
      <alignment/>
      <protection/>
    </xf>
    <xf numFmtId="43" fontId="0" fillId="34" borderId="0" xfId="42" applyFont="1" applyFill="1" applyAlignment="1">
      <alignment vertical="center"/>
    </xf>
    <xf numFmtId="43" fontId="53" fillId="0" borderId="0" xfId="42" applyFont="1" applyBorder="1" applyAlignment="1">
      <alignment vertical="center"/>
    </xf>
    <xf numFmtId="43" fontId="50" fillId="0" borderId="0" xfId="42" applyFont="1" applyBorder="1" applyAlignment="1">
      <alignment vertical="center"/>
    </xf>
    <xf numFmtId="0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vertical="center"/>
    </xf>
    <xf numFmtId="0" fontId="54" fillId="0" borderId="0" xfId="0" applyFont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Alignment="1" applyProtection="1">
      <alignment horizontal="center"/>
      <protection locked="0"/>
    </xf>
    <xf numFmtId="166" fontId="7" fillId="33" borderId="0" xfId="0" applyNumberFormat="1" applyFont="1" applyFill="1" applyAlignment="1" applyProtection="1">
      <alignment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1" fontId="2" fillId="33" borderId="0" xfId="0" applyNumberFormat="1" applyFont="1" applyFill="1" applyAlignment="1" applyProtection="1">
      <alignment horizontal="right"/>
      <protection locked="0"/>
    </xf>
    <xf numFmtId="41" fontId="2" fillId="33" borderId="10" xfId="0" applyNumberFormat="1" applyFont="1" applyFill="1" applyBorder="1" applyAlignment="1" applyProtection="1">
      <alignment horizontal="right"/>
      <protection locked="0"/>
    </xf>
    <xf numFmtId="49" fontId="2" fillId="33" borderId="0" xfId="0" applyNumberFormat="1" applyFont="1" applyFill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9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" fillId="33" borderId="16" xfId="0" applyNumberFormat="1" applyFont="1" applyFill="1" applyBorder="1" applyAlignment="1" applyProtection="1">
      <alignment horizontal="centerContinuous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 horizontal="center"/>
      <protection/>
    </xf>
    <xf numFmtId="0" fontId="2" fillId="33" borderId="21" xfId="0" applyNumberFormat="1" applyFont="1" applyFill="1" applyBorder="1" applyAlignment="1" applyProtection="1">
      <alignment horizontal="centerContinuous"/>
      <protection/>
    </xf>
    <xf numFmtId="0" fontId="2" fillId="33" borderId="14" xfId="0" applyNumberFormat="1" applyFont="1" applyFill="1" applyBorder="1" applyAlignment="1" applyProtection="1">
      <alignment horizontal="left"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15" fillId="33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164" fontId="2" fillId="33" borderId="0" xfId="0" applyNumberFormat="1" applyFont="1" applyFill="1" applyAlignment="1" applyProtection="1">
      <alignment horizontal="left" vertical="top"/>
      <protection/>
    </xf>
    <xf numFmtId="0" fontId="52" fillId="33" borderId="0" xfId="0" applyNumberFormat="1" applyFont="1" applyFill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vertical="top" readingOrder="1"/>
      <protection/>
    </xf>
    <xf numFmtId="0" fontId="2" fillId="33" borderId="22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41" fontId="2" fillId="33" borderId="16" xfId="0" applyNumberFormat="1" applyFont="1" applyFill="1" applyBorder="1" applyAlignment="1" applyProtection="1">
      <alignment horizontal="right"/>
      <protection locked="0"/>
    </xf>
    <xf numFmtId="165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2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 shrinkToFit="1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22" xfId="0" applyNumberFormat="1" applyFont="1" applyFill="1" applyBorder="1" applyAlignment="1" applyProtection="1">
      <alignment horizontal="left"/>
      <protection locked="0"/>
    </xf>
    <xf numFmtId="0" fontId="2" fillId="33" borderId="16" xfId="0" applyNumberFormat="1" applyFont="1" applyFill="1" applyBorder="1" applyAlignment="1" applyProtection="1">
      <alignment horizontal="left"/>
      <protection locked="0"/>
    </xf>
    <xf numFmtId="0" fontId="2" fillId="33" borderId="22" xfId="0" applyNumberFormat="1" applyFont="1" applyFill="1" applyBorder="1" applyAlignment="1" applyProtection="1">
      <alignment horizontal="left"/>
      <protection locked="0"/>
    </xf>
    <xf numFmtId="41" fontId="2" fillId="33" borderId="22" xfId="0" applyNumberFormat="1" applyFont="1" applyFill="1" applyBorder="1" applyAlignment="1" applyProtection="1">
      <alignment horizontal="right"/>
      <protection locked="0"/>
    </xf>
    <xf numFmtId="41" fontId="2" fillId="33" borderId="23" xfId="0" applyNumberFormat="1" applyFont="1" applyFill="1" applyBorder="1" applyAlignment="1" applyProtection="1">
      <alignment horizontal="right"/>
      <protection locked="0"/>
    </xf>
    <xf numFmtId="41" fontId="2" fillId="33" borderId="14" xfId="0" applyNumberFormat="1" applyFont="1" applyFill="1" applyBorder="1" applyAlignment="1" applyProtection="1">
      <alignment horizontal="right"/>
      <protection locked="0"/>
    </xf>
    <xf numFmtId="41" fontId="2" fillId="33" borderId="24" xfId="0" applyNumberFormat="1" applyFont="1" applyFill="1" applyBorder="1" applyAlignment="1" applyProtection="1">
      <alignment horizontal="right"/>
      <protection locked="0"/>
    </xf>
    <xf numFmtId="0" fontId="52" fillId="33" borderId="22" xfId="0" applyNumberFormat="1" applyFont="1" applyFill="1" applyBorder="1" applyAlignment="1" applyProtection="1">
      <alignment horizontal="center" vertical="center"/>
      <protection/>
    </xf>
    <xf numFmtId="41" fontId="2" fillId="33" borderId="21" xfId="0" applyNumberFormat="1" applyFont="1" applyFill="1" applyBorder="1" applyAlignment="1" applyProtection="1">
      <alignment horizontal="right"/>
      <protection locked="0"/>
    </xf>
    <xf numFmtId="49" fontId="2" fillId="33" borderId="16" xfId="0" applyNumberFormat="1" applyFont="1" applyFill="1" applyBorder="1" applyAlignment="1" applyProtection="1">
      <alignment horizontal="left"/>
      <protection locked="0"/>
    </xf>
    <xf numFmtId="0" fontId="2" fillId="33" borderId="1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Alignment="1" applyProtection="1">
      <alignment horizontal="left"/>
      <protection locked="0"/>
    </xf>
    <xf numFmtId="41" fontId="2" fillId="33" borderId="16" xfId="0" applyNumberFormat="1" applyFont="1" applyFill="1" applyBorder="1" applyAlignment="1" applyProtection="1">
      <alignment horizontal="left"/>
      <protection locked="0"/>
    </xf>
    <xf numFmtId="41" fontId="2" fillId="33" borderId="2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/>
      <protection locked="0"/>
    </xf>
    <xf numFmtId="49" fontId="2" fillId="33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AI5:AJ21" comment="" totalsRowShown="0">
  <autoFilter ref="AI5:AJ21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B2:AJ270"/>
  <sheetViews>
    <sheetView showGridLines="0" tabSelected="1" zoomScale="58" zoomScaleNormal="58" zoomScalePageLayoutView="0" workbookViewId="0" topLeftCell="A1">
      <selection activeCell="B2" sqref="B2"/>
    </sheetView>
  </sheetViews>
  <sheetFormatPr defaultColWidth="9.140625" defaultRowHeight="15"/>
  <cols>
    <col min="1" max="1" width="4.7109375" style="3" customWidth="1"/>
    <col min="2" max="3" width="9.140625" style="3" customWidth="1"/>
    <col min="4" max="4" width="9.7109375" style="3" customWidth="1"/>
    <col min="5" max="7" width="9.140625" style="3" customWidth="1"/>
    <col min="8" max="8" width="14.7109375" style="3" customWidth="1"/>
    <col min="9" max="9" width="9.140625" style="3" customWidth="1"/>
    <col min="10" max="10" width="16.421875" style="3" customWidth="1"/>
    <col min="11" max="13" width="9.140625" style="3" customWidth="1"/>
    <col min="14" max="14" width="10.57421875" style="3" bestFit="1" customWidth="1"/>
    <col min="15" max="15" width="9.140625" style="3" customWidth="1"/>
    <col min="16" max="16" width="4.7109375" style="3" customWidth="1"/>
    <col min="17" max="17" width="9.140625" style="3" customWidth="1"/>
    <col min="18" max="18" width="10.140625" style="3" customWidth="1"/>
    <col min="19" max="19" width="9.140625" style="3" customWidth="1"/>
    <col min="20" max="20" width="10.140625" style="3" bestFit="1" customWidth="1"/>
    <col min="21" max="21" width="10.140625" style="3" customWidth="1"/>
    <col min="22" max="22" width="4.7109375" style="3" customWidth="1"/>
    <col min="23" max="32" width="9.140625" style="3" customWidth="1"/>
    <col min="33" max="33" width="11.7109375" style="3" hidden="1" customWidth="1"/>
    <col min="34" max="34" width="0" style="3" hidden="1" customWidth="1"/>
    <col min="35" max="35" width="12.7109375" style="3" hidden="1" customWidth="1"/>
    <col min="36" max="36" width="16.28125" style="3" hidden="1" customWidth="1"/>
    <col min="37" max="16384" width="9.140625" style="3" customWidth="1"/>
  </cols>
  <sheetData>
    <row r="1" ht="21" customHeight="1"/>
    <row r="2" spans="2:32" ht="21" customHeight="1">
      <c r="B2" s="3" t="s">
        <v>187</v>
      </c>
      <c r="C2" s="4"/>
      <c r="D2" s="4"/>
      <c r="E2" s="4"/>
      <c r="F2" s="4"/>
      <c r="G2" s="4"/>
      <c r="H2" s="100" t="s">
        <v>0</v>
      </c>
      <c r="I2" s="100"/>
      <c r="J2" s="100"/>
      <c r="K2" s="100"/>
      <c r="L2" s="100"/>
      <c r="M2" s="100"/>
      <c r="N2" s="100"/>
      <c r="O2" s="4"/>
      <c r="P2" s="4"/>
      <c r="Q2" s="4"/>
      <c r="R2" s="95" t="s">
        <v>172</v>
      </c>
      <c r="S2" s="95"/>
      <c r="T2" s="9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20" ht="21" customHeight="1">
      <c r="B3" s="4"/>
      <c r="C3" s="4"/>
      <c r="D3" s="4"/>
      <c r="E3" s="4"/>
      <c r="F3" s="4"/>
      <c r="G3" s="4"/>
      <c r="H3" s="100" t="s">
        <v>1</v>
      </c>
      <c r="I3" s="100"/>
      <c r="J3" s="100"/>
      <c r="K3" s="100"/>
      <c r="L3" s="100"/>
      <c r="M3" s="100"/>
      <c r="N3" s="100"/>
      <c r="O3" s="4"/>
      <c r="P3" s="4"/>
      <c r="Q3" s="4"/>
      <c r="R3" s="88" t="s">
        <v>2</v>
      </c>
      <c r="S3" s="99"/>
      <c r="T3" s="99"/>
    </row>
    <row r="4" spans="2:33" ht="21" customHeight="1">
      <c r="B4" s="4"/>
      <c r="C4" s="4"/>
      <c r="D4" s="4"/>
      <c r="E4" s="4"/>
      <c r="F4" s="4"/>
      <c r="G4" s="4"/>
      <c r="H4" s="101" t="str">
        <f ca="1">CONCATENATE("June 30, ",YEAR(TODAY()))</f>
        <v>June 30, 2021</v>
      </c>
      <c r="I4" s="101"/>
      <c r="J4" s="101"/>
      <c r="K4" s="101"/>
      <c r="L4" s="101"/>
      <c r="M4" s="101"/>
      <c r="N4" s="101"/>
      <c r="O4" s="4"/>
      <c r="P4" s="4"/>
      <c r="Q4" s="4"/>
      <c r="R4" s="27" t="s">
        <v>3</v>
      </c>
      <c r="S4" s="99"/>
      <c r="T4" s="99"/>
      <c r="AG4" s="38">
        <f ca="1">TODAY()</f>
        <v>44372</v>
      </c>
    </row>
    <row r="5" spans="2:36" ht="21" customHeight="1" thickBot="1">
      <c r="B5" s="4"/>
      <c r="C5" s="4"/>
      <c r="D5" s="4"/>
      <c r="E5" s="4"/>
      <c r="F5" s="4"/>
      <c r="G5" s="4"/>
      <c r="H5" s="100"/>
      <c r="I5" s="100"/>
      <c r="J5" s="100"/>
      <c r="K5" s="100"/>
      <c r="L5" s="100"/>
      <c r="M5" s="100"/>
      <c r="N5" s="100"/>
      <c r="O5" s="4"/>
      <c r="P5" s="4"/>
      <c r="Q5" s="4"/>
      <c r="S5" s="8"/>
      <c r="T5" s="8"/>
      <c r="AG5" s="3">
        <f>YEAR(AG4)</f>
        <v>2021</v>
      </c>
      <c r="AI5" s="3" t="s">
        <v>143</v>
      </c>
      <c r="AJ5" s="39" t="s">
        <v>144</v>
      </c>
    </row>
    <row r="6" spans="2:36" ht="21" customHeight="1" thickBot="1" thickTop="1">
      <c r="B6" s="4"/>
      <c r="C6" s="4"/>
      <c r="D6" s="4"/>
      <c r="E6" s="4"/>
      <c r="F6" s="4"/>
      <c r="G6" s="4"/>
      <c r="H6" s="4"/>
      <c r="I6" s="5"/>
      <c r="J6" s="5"/>
      <c r="K6" s="5"/>
      <c r="L6" s="5"/>
      <c r="R6" s="9"/>
      <c r="S6" s="9"/>
      <c r="T6" s="9"/>
      <c r="AI6" s="3">
        <v>2010</v>
      </c>
      <c r="AJ6" s="39">
        <v>40359</v>
      </c>
    </row>
    <row r="7" spans="2:36" ht="21" customHeight="1" thickBot="1">
      <c r="B7" s="68"/>
      <c r="C7" s="29" t="s">
        <v>142</v>
      </c>
      <c r="AB7" s="32"/>
      <c r="AI7" s="3">
        <v>2011</v>
      </c>
      <c r="AJ7" s="39">
        <v>40724</v>
      </c>
    </row>
    <row r="8" spans="2:36" ht="21" customHeight="1">
      <c r="B8" s="28"/>
      <c r="AB8" s="32"/>
      <c r="AI8" s="3">
        <v>2012</v>
      </c>
      <c r="AJ8" s="39">
        <v>41090</v>
      </c>
    </row>
    <row r="9" spans="2:36" ht="21" customHeight="1">
      <c r="B9" s="1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0"/>
      <c r="AB9" s="66"/>
      <c r="AI9" s="3">
        <v>2013</v>
      </c>
      <c r="AJ9" s="39">
        <v>41455</v>
      </c>
    </row>
    <row r="10" spans="2:36" ht="21" customHeight="1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V10" s="10"/>
      <c r="AB10" s="66"/>
      <c r="AI10" s="3">
        <v>2014</v>
      </c>
      <c r="AJ10" s="39">
        <v>41820</v>
      </c>
    </row>
    <row r="11" spans="2:36" ht="21" customHeight="1">
      <c r="B11" s="13"/>
      <c r="C11" s="4"/>
      <c r="D11" s="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2"/>
      <c r="V11" s="10"/>
      <c r="AB11" s="66"/>
      <c r="AI11" s="3">
        <v>2015</v>
      </c>
      <c r="AJ11" s="39">
        <v>42185</v>
      </c>
    </row>
    <row r="12" spans="2:36" ht="21" customHeight="1">
      <c r="B12" s="23"/>
      <c r="C12" s="2" t="s">
        <v>4</v>
      </c>
      <c r="D12" s="4" t="s">
        <v>5</v>
      </c>
      <c r="E12" s="69"/>
      <c r="F12" s="69"/>
      <c r="G12" s="70"/>
      <c r="H12" s="102"/>
      <c r="I12" s="102"/>
      <c r="J12" s="102"/>
      <c r="K12" s="102"/>
      <c r="L12" s="102"/>
      <c r="M12" s="102"/>
      <c r="N12" s="102"/>
      <c r="O12" s="103"/>
      <c r="P12" s="103"/>
      <c r="Q12" s="103"/>
      <c r="R12" s="103"/>
      <c r="S12" s="103"/>
      <c r="T12" s="103"/>
      <c r="V12" s="10"/>
      <c r="AB12" s="66"/>
      <c r="AI12" s="3">
        <v>2016</v>
      </c>
      <c r="AJ12" s="39">
        <v>42551</v>
      </c>
    </row>
    <row r="13" spans="2:36" ht="21" customHeight="1">
      <c r="B13" s="13"/>
      <c r="C13" s="4"/>
      <c r="D13" s="4"/>
      <c r="E13" s="67" t="s">
        <v>173</v>
      </c>
      <c r="F13" s="67" t="s">
        <v>174</v>
      </c>
      <c r="G13" s="6"/>
      <c r="H13" s="6" t="s">
        <v>175</v>
      </c>
      <c r="I13" s="6"/>
      <c r="J13" s="6"/>
      <c r="K13" s="6"/>
      <c r="L13" s="6"/>
      <c r="M13" s="6"/>
      <c r="N13" s="6"/>
      <c r="O13" s="6" t="s">
        <v>6</v>
      </c>
      <c r="P13" s="6"/>
      <c r="Q13" s="6"/>
      <c r="R13" s="6"/>
      <c r="S13" s="6"/>
      <c r="T13" s="6"/>
      <c r="V13" s="10"/>
      <c r="AB13" s="66"/>
      <c r="AI13" s="3">
        <v>2017</v>
      </c>
      <c r="AJ13" s="39">
        <v>42916</v>
      </c>
    </row>
    <row r="14" spans="2:36" ht="21" customHeight="1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V14" s="10"/>
      <c r="AB14" s="66"/>
      <c r="AI14" s="3">
        <v>2018</v>
      </c>
      <c r="AJ14" s="39">
        <v>43281</v>
      </c>
    </row>
    <row r="15" spans="2:36" ht="21" customHeight="1">
      <c r="B15" s="23"/>
      <c r="C15" s="2" t="s">
        <v>7</v>
      </c>
      <c r="D15" s="4" t="s">
        <v>8</v>
      </c>
      <c r="E15" s="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98"/>
      <c r="Q15" s="98"/>
      <c r="R15" s="98"/>
      <c r="S15" s="98"/>
      <c r="T15" s="71"/>
      <c r="V15" s="10"/>
      <c r="AB15" s="66"/>
      <c r="AI15" s="3">
        <v>2019</v>
      </c>
      <c r="AJ15" s="39">
        <v>43646</v>
      </c>
    </row>
    <row r="16" spans="2:36" ht="21" customHeight="1">
      <c r="B16" s="13"/>
      <c r="C16" s="4"/>
      <c r="D16" s="4"/>
      <c r="E16" s="4"/>
      <c r="F16" s="96" t="s">
        <v>9</v>
      </c>
      <c r="G16" s="96"/>
      <c r="H16" s="96"/>
      <c r="I16" s="96"/>
      <c r="J16" s="96"/>
      <c r="K16" s="96"/>
      <c r="L16" s="96"/>
      <c r="M16" s="96" t="s">
        <v>10</v>
      </c>
      <c r="N16" s="96"/>
      <c r="O16" s="96"/>
      <c r="P16" s="96" t="s">
        <v>11</v>
      </c>
      <c r="Q16" s="96"/>
      <c r="R16" s="96"/>
      <c r="S16" s="96"/>
      <c r="T16" s="20" t="s">
        <v>12</v>
      </c>
      <c r="V16" s="10"/>
      <c r="AB16" s="66"/>
      <c r="AI16" s="3">
        <v>2020</v>
      </c>
      <c r="AJ16" s="39">
        <v>44012</v>
      </c>
    </row>
    <row r="17" spans="2:36" ht="21" customHeight="1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V17" s="10"/>
      <c r="AB17" s="66"/>
      <c r="AI17" s="3">
        <v>2021</v>
      </c>
      <c r="AJ17" s="39">
        <v>44377</v>
      </c>
    </row>
    <row r="18" spans="2:36" ht="21" customHeight="1">
      <c r="B18" s="13"/>
      <c r="C18" s="4"/>
      <c r="D18" s="4" t="s">
        <v>13</v>
      </c>
      <c r="E18" s="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98"/>
      <c r="Q18" s="98"/>
      <c r="R18" s="98"/>
      <c r="S18" s="98"/>
      <c r="T18" s="98"/>
      <c r="V18" s="10"/>
      <c r="AB18" s="66"/>
      <c r="AI18" s="3">
        <v>2022</v>
      </c>
      <c r="AJ18" s="39">
        <v>44742</v>
      </c>
    </row>
    <row r="19" spans="2:36" ht="21" customHeight="1">
      <c r="B19" s="13"/>
      <c r="C19" s="4"/>
      <c r="D19" s="4"/>
      <c r="E19" s="4"/>
      <c r="F19" s="96" t="s">
        <v>14</v>
      </c>
      <c r="G19" s="96"/>
      <c r="H19" s="96"/>
      <c r="I19" s="96"/>
      <c r="J19" s="96"/>
      <c r="K19" s="96"/>
      <c r="L19" s="96"/>
      <c r="M19" s="96" t="s">
        <v>10</v>
      </c>
      <c r="N19" s="96"/>
      <c r="O19" s="96"/>
      <c r="P19" s="96" t="s">
        <v>11</v>
      </c>
      <c r="Q19" s="96"/>
      <c r="R19" s="96"/>
      <c r="S19" s="96"/>
      <c r="T19" s="96"/>
      <c r="V19" s="10"/>
      <c r="AB19" s="66"/>
      <c r="AI19" s="3">
        <v>2023</v>
      </c>
      <c r="AJ19" s="39">
        <v>45107</v>
      </c>
    </row>
    <row r="20" spans="2:36" ht="21" customHeight="1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V20" s="10"/>
      <c r="AB20" s="66"/>
      <c r="AI20" s="3">
        <v>2024</v>
      </c>
      <c r="AJ20" s="39">
        <v>45473</v>
      </c>
    </row>
    <row r="21" spans="2:36" ht="21" customHeight="1">
      <c r="B21" s="13"/>
      <c r="C21" s="4"/>
      <c r="D21" s="4"/>
      <c r="E21" s="4"/>
      <c r="F21" s="4"/>
      <c r="T21" s="4"/>
      <c r="V21" s="10"/>
      <c r="AB21" s="32"/>
      <c r="AI21" s="3">
        <v>2025</v>
      </c>
      <c r="AJ21" s="39">
        <v>45838</v>
      </c>
    </row>
    <row r="22" spans="2:28" ht="21" customHeight="1">
      <c r="B22" s="13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V22" s="10"/>
      <c r="AB22" s="32"/>
    </row>
    <row r="23" spans="2:28" ht="21" customHeight="1">
      <c r="B23" s="7"/>
      <c r="C23" s="112" t="str">
        <f>IF(B7&lt;&gt;0,"** Stop Here. You selected form does not apply above **"," ")</f>
        <v> 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7"/>
      <c r="AB23" s="32"/>
    </row>
    <row r="24" spans="2:22" ht="21" customHeight="1">
      <c r="B24" s="11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/>
    </row>
    <row r="25" spans="2:22" ht="9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10"/>
    </row>
    <row r="26" spans="2:22" ht="21" customHeight="1">
      <c r="B26" s="13"/>
      <c r="C26" s="4"/>
      <c r="D26" s="4" t="s">
        <v>16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97"/>
      <c r="S26" s="97"/>
      <c r="T26" s="97"/>
      <c r="V26" s="10"/>
    </row>
    <row r="27" spans="2:22" ht="9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7"/>
      <c r="S27" s="7"/>
      <c r="T27" s="7"/>
      <c r="V27" s="10"/>
    </row>
    <row r="28" spans="2:22" ht="21" customHeight="1">
      <c r="B28" s="13"/>
      <c r="C28" s="4"/>
      <c r="D28" s="4" t="s">
        <v>17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97"/>
      <c r="S28" s="97"/>
      <c r="T28" s="97"/>
      <c r="V28" s="10"/>
    </row>
    <row r="29" spans="2:22" ht="21" customHeight="1">
      <c r="B29" s="13"/>
      <c r="R29" s="8"/>
      <c r="S29" s="8"/>
      <c r="T29" s="8"/>
      <c r="V29" s="10"/>
    </row>
    <row r="30" spans="2:21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2" ht="21" customHeight="1">
      <c r="B31" s="15"/>
      <c r="C31" s="8"/>
      <c r="D31" s="8"/>
      <c r="E31" s="8"/>
      <c r="F31" s="8"/>
      <c r="G31" s="8"/>
      <c r="H31" s="8"/>
      <c r="I31" s="8"/>
      <c r="J31" s="8"/>
      <c r="K31" s="8"/>
      <c r="L31" s="6"/>
      <c r="M31" s="6"/>
      <c r="N31" s="6"/>
      <c r="O31" s="6"/>
      <c r="P31" s="8"/>
      <c r="Q31" s="8"/>
      <c r="R31" s="6"/>
      <c r="S31" s="6"/>
      <c r="T31" s="6"/>
      <c r="U31" s="8"/>
      <c r="V31" s="10"/>
    </row>
    <row r="32" spans="2:22" ht="21" customHeight="1" thickBot="1">
      <c r="B32" s="13"/>
      <c r="C32" s="2" t="s">
        <v>184</v>
      </c>
      <c r="D32" s="4" t="s">
        <v>18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31" t="s">
        <v>19</v>
      </c>
      <c r="R32" s="4"/>
      <c r="S32" s="31" t="s">
        <v>20</v>
      </c>
      <c r="T32" s="4"/>
      <c r="V32" s="10"/>
    </row>
    <row r="33" spans="2:22" ht="21" customHeight="1" thickBot="1">
      <c r="B33" s="13"/>
      <c r="C33" s="4"/>
      <c r="D33" s="12" t="s">
        <v>21</v>
      </c>
      <c r="E33" s="4"/>
      <c r="F33" s="4"/>
      <c r="G33" s="4"/>
      <c r="H33" s="4"/>
      <c r="J33" s="94" t="str">
        <f>CONCATENATE("June 30, ",AG5)</f>
        <v>June 30, 2021</v>
      </c>
      <c r="K33" s="94"/>
      <c r="L33" s="35"/>
      <c r="M33" s="37" t="str">
        <f>IF(Q33=S33,"Select Yes or No"," ")</f>
        <v>Select Yes or No</v>
      </c>
      <c r="N33" s="36"/>
      <c r="O33" s="4"/>
      <c r="Q33" s="72"/>
      <c r="R33" s="19"/>
      <c r="S33" s="72"/>
      <c r="T33" s="4"/>
      <c r="V33" s="10"/>
    </row>
    <row r="34" spans="2:32" ht="21" customHeight="1" thickBot="1">
      <c r="B34" s="13"/>
      <c r="C34" s="2" t="s">
        <v>181</v>
      </c>
      <c r="D34" s="4" t="s">
        <v>182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9" t="s">
        <v>19</v>
      </c>
      <c r="R34" s="5"/>
      <c r="S34" s="19" t="s">
        <v>20</v>
      </c>
      <c r="T34" s="4"/>
      <c r="V34" s="10"/>
      <c r="W34" s="4"/>
      <c r="X34" s="89"/>
      <c r="Y34" s="89"/>
      <c r="Z34" s="89"/>
      <c r="AA34" s="89"/>
      <c r="AB34" s="89"/>
      <c r="AC34" s="89"/>
      <c r="AD34" s="89"/>
      <c r="AE34" s="89"/>
      <c r="AF34" s="89"/>
    </row>
    <row r="35" spans="2:32" ht="21" customHeight="1" thickBot="1">
      <c r="B35" s="13"/>
      <c r="C35" s="4"/>
      <c r="D35" s="12" t="s">
        <v>183</v>
      </c>
      <c r="E35" s="4"/>
      <c r="F35" s="4"/>
      <c r="G35" s="4"/>
      <c r="H35" s="4"/>
      <c r="I35" s="90"/>
      <c r="J35" s="91" t="str">
        <f>J33</f>
        <v>June 30, 2021</v>
      </c>
      <c r="K35" s="4"/>
      <c r="L35" s="4"/>
      <c r="M35" s="37" t="str">
        <f>IF(Q35=S35,"Select Yes or No"," ")</f>
        <v>Select Yes or No</v>
      </c>
      <c r="N35" s="92"/>
      <c r="O35" s="19"/>
      <c r="P35" s="19"/>
      <c r="Q35" s="93"/>
      <c r="R35" s="19"/>
      <c r="S35" s="93"/>
      <c r="T35" s="4"/>
      <c r="V35" s="10"/>
      <c r="W35" s="4"/>
      <c r="X35" s="89"/>
      <c r="Y35" s="89"/>
      <c r="Z35" s="89"/>
      <c r="AA35" s="89"/>
      <c r="AB35" s="89"/>
      <c r="AC35" s="89"/>
      <c r="AD35" s="89"/>
      <c r="AE35" s="89"/>
      <c r="AF35" s="89"/>
    </row>
    <row r="36" spans="2:22" ht="21" customHeight="1">
      <c r="B36" s="13"/>
      <c r="V36" s="10"/>
    </row>
    <row r="37" spans="2:21" ht="21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2" ht="21" customHeight="1">
      <c r="B38" s="11" t="s">
        <v>22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/>
    </row>
    <row r="39" spans="2:22" ht="21" customHeight="1">
      <c r="B39" s="13"/>
      <c r="C39" s="4"/>
      <c r="D39" s="11" t="s">
        <v>23</v>
      </c>
      <c r="E39" s="6"/>
      <c r="F39" s="6"/>
      <c r="G39" s="6"/>
      <c r="H39" s="14" t="s">
        <v>24</v>
      </c>
      <c r="I39" s="6"/>
      <c r="J39" s="20" t="s">
        <v>25</v>
      </c>
      <c r="K39" s="6"/>
      <c r="L39" s="20" t="s">
        <v>26</v>
      </c>
      <c r="M39" s="6"/>
      <c r="N39" s="6" t="s">
        <v>27</v>
      </c>
      <c r="O39" s="6"/>
      <c r="P39" s="8"/>
      <c r="Q39" s="8"/>
      <c r="R39" s="20" t="s">
        <v>28</v>
      </c>
      <c r="S39" s="8"/>
      <c r="T39" s="13"/>
      <c r="V39" s="10"/>
    </row>
    <row r="40" spans="2:22" ht="21" customHeight="1">
      <c r="B40" s="13"/>
      <c r="C40" s="4"/>
      <c r="D40" s="15"/>
      <c r="E40" s="8"/>
      <c r="F40" s="8"/>
      <c r="G40" s="8"/>
      <c r="H40" s="11"/>
      <c r="I40" s="6"/>
      <c r="J40" s="20" t="s">
        <v>29</v>
      </c>
      <c r="K40" s="6"/>
      <c r="L40" s="20" t="s">
        <v>30</v>
      </c>
      <c r="M40" s="20"/>
      <c r="N40" s="6" t="s">
        <v>31</v>
      </c>
      <c r="O40" s="6"/>
      <c r="P40" s="8"/>
      <c r="Q40" s="8"/>
      <c r="R40" s="20" t="s">
        <v>32</v>
      </c>
      <c r="S40" s="8"/>
      <c r="T40" s="13"/>
      <c r="V40" s="10"/>
    </row>
    <row r="41" spans="2:22" ht="21" customHeight="1">
      <c r="B41" s="13"/>
      <c r="C41" s="4"/>
      <c r="D41" s="13"/>
      <c r="E41" s="4"/>
      <c r="F41" s="4"/>
      <c r="H41" s="17" t="s">
        <v>135</v>
      </c>
      <c r="I41" s="5"/>
      <c r="J41" s="19" t="s">
        <v>33</v>
      </c>
      <c r="K41" s="5"/>
      <c r="L41" s="19" t="s">
        <v>34</v>
      </c>
      <c r="M41" s="19"/>
      <c r="N41" s="5" t="s">
        <v>35</v>
      </c>
      <c r="O41" s="5"/>
      <c r="R41" s="19" t="s">
        <v>36</v>
      </c>
      <c r="S41" s="4"/>
      <c r="T41" s="13"/>
      <c r="V41" s="10"/>
    </row>
    <row r="42" spans="2:22" ht="21" customHeight="1">
      <c r="B42" s="13"/>
      <c r="D42" s="30" t="s">
        <v>37</v>
      </c>
      <c r="E42" s="82"/>
      <c r="F42" s="82"/>
      <c r="G42" s="82"/>
      <c r="H42" s="83" t="s">
        <v>38</v>
      </c>
      <c r="I42" s="60"/>
      <c r="J42" s="84" t="s">
        <v>39</v>
      </c>
      <c r="K42" s="84"/>
      <c r="L42" s="84" t="s">
        <v>40</v>
      </c>
      <c r="M42" s="82"/>
      <c r="N42" s="82" t="s">
        <v>41</v>
      </c>
      <c r="O42" s="82"/>
      <c r="P42" s="60"/>
      <c r="Q42" s="60"/>
      <c r="R42" s="84" t="s">
        <v>42</v>
      </c>
      <c r="S42" s="85"/>
      <c r="T42" s="16"/>
      <c r="V42" s="10"/>
    </row>
    <row r="43" spans="2:22" ht="21" customHeight="1">
      <c r="B43" s="13"/>
      <c r="C43" s="4"/>
      <c r="D43" s="106"/>
      <c r="E43" s="106"/>
      <c r="F43" s="106"/>
      <c r="G43" s="4"/>
      <c r="H43" s="73"/>
      <c r="I43" s="4"/>
      <c r="J43" s="75"/>
      <c r="K43" s="4"/>
      <c r="L43" s="75"/>
      <c r="M43" s="4"/>
      <c r="N43" s="104"/>
      <c r="O43" s="104"/>
      <c r="P43" s="4"/>
      <c r="Q43" s="95"/>
      <c r="R43" s="95"/>
      <c r="S43" s="95"/>
      <c r="V43" s="10"/>
    </row>
    <row r="44" spans="2:22" ht="21" customHeight="1">
      <c r="B44" s="13"/>
      <c r="C44" s="4"/>
      <c r="D44" s="107"/>
      <c r="E44" s="107"/>
      <c r="F44" s="107"/>
      <c r="G44" s="4"/>
      <c r="H44" s="74"/>
      <c r="I44" s="4"/>
      <c r="J44" s="76"/>
      <c r="K44" s="4"/>
      <c r="L44" s="76"/>
      <c r="M44" s="4"/>
      <c r="N44" s="99"/>
      <c r="O44" s="99"/>
      <c r="P44" s="4"/>
      <c r="Q44" s="95"/>
      <c r="R44" s="95"/>
      <c r="S44" s="95"/>
      <c r="V44" s="10"/>
    </row>
    <row r="45" spans="2:22" ht="21" customHeight="1">
      <c r="B45" s="13"/>
      <c r="C45" s="4"/>
      <c r="D45" s="107"/>
      <c r="E45" s="107"/>
      <c r="F45" s="107"/>
      <c r="G45" s="4"/>
      <c r="H45" s="74"/>
      <c r="I45" s="4"/>
      <c r="J45" s="76"/>
      <c r="K45" s="4"/>
      <c r="L45" s="76"/>
      <c r="M45" s="4"/>
      <c r="N45" s="99"/>
      <c r="O45" s="99"/>
      <c r="P45" s="4"/>
      <c r="Q45" s="95"/>
      <c r="R45" s="95"/>
      <c r="S45" s="95"/>
      <c r="V45" s="10"/>
    </row>
    <row r="46" spans="2:22" ht="9.75" customHeight="1">
      <c r="B46" s="13"/>
      <c r="C46" s="4"/>
      <c r="D46" s="7"/>
      <c r="E46" s="7"/>
      <c r="F46" s="7"/>
      <c r="G46" s="4"/>
      <c r="H46" s="7"/>
      <c r="I46" s="4"/>
      <c r="J46" s="7"/>
      <c r="K46" s="4"/>
      <c r="L46" s="7"/>
      <c r="M46" s="4"/>
      <c r="N46" s="7"/>
      <c r="O46" s="7"/>
      <c r="P46" s="4"/>
      <c r="Q46" s="4"/>
      <c r="R46" s="28"/>
      <c r="S46" s="4"/>
      <c r="T46" s="4"/>
      <c r="V46" s="10"/>
    </row>
    <row r="47" spans="2:22" ht="21" customHeight="1">
      <c r="B47" s="13"/>
      <c r="C47" s="4"/>
      <c r="D47" s="3" t="s">
        <v>43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V47" s="10"/>
    </row>
    <row r="48" spans="2:22" ht="9.75" customHeight="1">
      <c r="B48" s="13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V48" s="10"/>
    </row>
    <row r="49" spans="2:22" ht="21" customHeight="1">
      <c r="B49" s="16" t="s">
        <v>44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0"/>
    </row>
    <row r="50" spans="2:22" ht="21" customHeight="1">
      <c r="B50" s="17"/>
      <c r="C50" s="11"/>
      <c r="D50" s="6" t="s">
        <v>45</v>
      </c>
      <c r="E50" s="6"/>
      <c r="F50" s="6"/>
      <c r="G50" s="20"/>
      <c r="H50" s="20" t="s">
        <v>46</v>
      </c>
      <c r="I50" s="20"/>
      <c r="J50" s="20" t="s">
        <v>47</v>
      </c>
      <c r="K50" s="20"/>
      <c r="L50" s="20" t="s">
        <v>48</v>
      </c>
      <c r="M50" s="6"/>
      <c r="N50" s="6" t="s">
        <v>49</v>
      </c>
      <c r="O50" s="6"/>
      <c r="P50" s="20"/>
      <c r="Q50" s="20"/>
      <c r="R50" s="20" t="s">
        <v>50</v>
      </c>
      <c r="S50" s="6" t="s">
        <v>51</v>
      </c>
      <c r="T50" s="6"/>
      <c r="U50" s="16"/>
      <c r="V50" s="10"/>
    </row>
    <row r="51" spans="2:22" ht="21" customHeight="1">
      <c r="B51" s="17"/>
      <c r="C51" s="14"/>
      <c r="D51" s="20"/>
      <c r="E51" s="20"/>
      <c r="F51" s="20"/>
      <c r="G51" s="20"/>
      <c r="H51" s="20"/>
      <c r="I51" s="20"/>
      <c r="J51" s="20"/>
      <c r="K51" s="20"/>
      <c r="L51" s="11" t="s">
        <v>52</v>
      </c>
      <c r="M51" s="6"/>
      <c r="N51" s="6"/>
      <c r="O51" s="6"/>
      <c r="P51" s="14"/>
      <c r="Q51" s="20"/>
      <c r="R51" s="20"/>
      <c r="S51" s="7"/>
      <c r="T51" s="6"/>
      <c r="U51" s="16"/>
      <c r="V51" s="10"/>
    </row>
    <row r="52" spans="2:22" ht="21" customHeight="1">
      <c r="B52" s="13"/>
      <c r="C52" s="10"/>
      <c r="H52" s="19" t="s">
        <v>53</v>
      </c>
      <c r="I52" s="5"/>
      <c r="J52" s="19"/>
      <c r="K52" s="5"/>
      <c r="L52" s="14"/>
      <c r="M52" s="20"/>
      <c r="N52" s="6" t="s">
        <v>54</v>
      </c>
      <c r="O52" s="6"/>
      <c r="P52" s="13"/>
      <c r="Q52" s="32"/>
      <c r="R52" s="19"/>
      <c r="S52" s="5"/>
      <c r="T52" s="5"/>
      <c r="U52" s="13"/>
      <c r="V52" s="10"/>
    </row>
    <row r="53" spans="2:22" ht="21" customHeight="1">
      <c r="B53" s="13"/>
      <c r="C53" s="16" t="s">
        <v>55</v>
      </c>
      <c r="D53" s="5"/>
      <c r="E53" s="5"/>
      <c r="F53" s="5"/>
      <c r="H53" s="19" t="s">
        <v>56</v>
      </c>
      <c r="I53" s="5"/>
      <c r="J53" s="19" t="s">
        <v>57</v>
      </c>
      <c r="K53" s="5"/>
      <c r="L53" s="17" t="s">
        <v>58</v>
      </c>
      <c r="M53" s="5"/>
      <c r="N53" s="5" t="s">
        <v>59</v>
      </c>
      <c r="O53" s="5"/>
      <c r="P53" s="13"/>
      <c r="Q53" s="32"/>
      <c r="R53" s="19" t="s">
        <v>60</v>
      </c>
      <c r="S53" s="5" t="s">
        <v>61</v>
      </c>
      <c r="T53" s="5"/>
      <c r="U53" s="13"/>
      <c r="V53" s="10"/>
    </row>
    <row r="54" spans="2:22" ht="21" customHeight="1">
      <c r="B54" s="13"/>
      <c r="C54" s="30" t="s">
        <v>62</v>
      </c>
      <c r="D54" s="82"/>
      <c r="E54" s="82"/>
      <c r="F54" s="82"/>
      <c r="G54" s="84"/>
      <c r="H54" s="84" t="s">
        <v>63</v>
      </c>
      <c r="I54" s="60"/>
      <c r="J54" s="84" t="s">
        <v>64</v>
      </c>
      <c r="K54" s="84"/>
      <c r="L54" s="86" t="s">
        <v>65</v>
      </c>
      <c r="M54" s="84"/>
      <c r="N54" s="82" t="s">
        <v>66</v>
      </c>
      <c r="O54" s="82"/>
      <c r="P54" s="87"/>
      <c r="Q54" s="60"/>
      <c r="R54" s="84" t="s">
        <v>67</v>
      </c>
      <c r="S54" s="82" t="s">
        <v>68</v>
      </c>
      <c r="T54" s="85"/>
      <c r="U54" s="13"/>
      <c r="V54" s="10"/>
    </row>
    <row r="55" spans="2:22" ht="21" customHeight="1">
      <c r="B55" s="13"/>
      <c r="C55" s="81"/>
      <c r="D55" s="114"/>
      <c r="E55" s="114"/>
      <c r="F55" s="114"/>
      <c r="G55" s="4"/>
      <c r="H55" s="75"/>
      <c r="I55" s="4"/>
      <c r="J55" s="75"/>
      <c r="K55" s="4"/>
      <c r="L55" s="75"/>
      <c r="M55" s="4"/>
      <c r="N55" s="104"/>
      <c r="O55" s="104"/>
      <c r="P55" s="4"/>
      <c r="Q55" s="97"/>
      <c r="R55" s="113"/>
      <c r="S55" s="110"/>
      <c r="T55" s="97"/>
      <c r="V55" s="10"/>
    </row>
    <row r="56" spans="2:22" ht="21" customHeight="1">
      <c r="B56" s="13"/>
      <c r="C56" s="77"/>
      <c r="D56" s="105"/>
      <c r="E56" s="105"/>
      <c r="F56" s="105"/>
      <c r="G56" s="4"/>
      <c r="H56" s="76"/>
      <c r="I56" s="4"/>
      <c r="J56" s="76"/>
      <c r="K56" s="4"/>
      <c r="L56" s="76"/>
      <c r="M56" s="4"/>
      <c r="N56" s="99"/>
      <c r="O56" s="99"/>
      <c r="P56" s="4"/>
      <c r="Q56" s="108"/>
      <c r="R56" s="109"/>
      <c r="S56" s="111"/>
      <c r="T56" s="108"/>
      <c r="V56" s="10"/>
    </row>
    <row r="57" spans="2:22" ht="21" customHeight="1">
      <c r="B57" s="13"/>
      <c r="C57" s="77"/>
      <c r="D57" s="105"/>
      <c r="E57" s="105"/>
      <c r="F57" s="105"/>
      <c r="G57" s="4"/>
      <c r="H57" s="76"/>
      <c r="I57" s="4"/>
      <c r="J57" s="76"/>
      <c r="K57" s="4"/>
      <c r="L57" s="76"/>
      <c r="M57" s="4"/>
      <c r="N57" s="99"/>
      <c r="O57" s="99"/>
      <c r="P57" s="4"/>
      <c r="Q57" s="108"/>
      <c r="R57" s="109"/>
      <c r="S57" s="111"/>
      <c r="T57" s="108"/>
      <c r="V57" s="10"/>
    </row>
    <row r="58" spans="2:22" ht="21" customHeight="1">
      <c r="B58" s="13"/>
      <c r="C58" s="77"/>
      <c r="D58" s="105"/>
      <c r="E58" s="105"/>
      <c r="F58" s="105"/>
      <c r="G58" s="4"/>
      <c r="H58" s="76"/>
      <c r="I58" s="4"/>
      <c r="J58" s="76"/>
      <c r="K58" s="4"/>
      <c r="L58" s="76"/>
      <c r="M58" s="4"/>
      <c r="N58" s="99"/>
      <c r="O58" s="99"/>
      <c r="P58" s="4"/>
      <c r="Q58" s="108"/>
      <c r="R58" s="109"/>
      <c r="S58" s="111"/>
      <c r="T58" s="108"/>
      <c r="V58" s="10"/>
    </row>
    <row r="59" spans="2:22" ht="21" customHeight="1">
      <c r="B59" s="13"/>
      <c r="C59" s="77"/>
      <c r="D59" s="105"/>
      <c r="E59" s="105"/>
      <c r="F59" s="105"/>
      <c r="G59" s="4"/>
      <c r="H59" s="76"/>
      <c r="I59" s="4"/>
      <c r="J59" s="76"/>
      <c r="K59" s="4"/>
      <c r="L59" s="76"/>
      <c r="M59" s="4"/>
      <c r="N59" s="99"/>
      <c r="O59" s="99"/>
      <c r="P59" s="4"/>
      <c r="Q59" s="108"/>
      <c r="R59" s="109"/>
      <c r="S59" s="111"/>
      <c r="T59" s="108"/>
      <c r="V59" s="10"/>
    </row>
    <row r="60" spans="2:22" ht="21" customHeight="1">
      <c r="B60" s="13"/>
      <c r="C60" s="77"/>
      <c r="D60" s="105"/>
      <c r="E60" s="105"/>
      <c r="F60" s="105"/>
      <c r="G60" s="4"/>
      <c r="H60" s="76"/>
      <c r="I60" s="4"/>
      <c r="J60" s="76"/>
      <c r="K60" s="4"/>
      <c r="L60" s="76"/>
      <c r="M60" s="4"/>
      <c r="N60" s="99"/>
      <c r="O60" s="99"/>
      <c r="P60" s="4"/>
      <c r="Q60" s="108"/>
      <c r="R60" s="109"/>
      <c r="S60" s="111"/>
      <c r="T60" s="108"/>
      <c r="V60" s="10"/>
    </row>
    <row r="61" spans="2:22" ht="21" customHeight="1">
      <c r="B61" s="13"/>
      <c r="C61" s="77"/>
      <c r="D61" s="78"/>
      <c r="E61" s="105"/>
      <c r="F61" s="105"/>
      <c r="G61" s="4"/>
      <c r="H61" s="76"/>
      <c r="I61" s="4"/>
      <c r="J61" s="76"/>
      <c r="K61" s="4"/>
      <c r="L61" s="76"/>
      <c r="M61" s="4"/>
      <c r="N61" s="78"/>
      <c r="O61" s="78"/>
      <c r="P61" s="4"/>
      <c r="Q61" s="108"/>
      <c r="R61" s="109"/>
      <c r="S61" s="111"/>
      <c r="T61" s="108"/>
      <c r="V61" s="10"/>
    </row>
    <row r="62" spans="2:22" ht="21" customHeight="1">
      <c r="B62" s="13"/>
      <c r="C62" s="77"/>
      <c r="D62" s="78"/>
      <c r="E62" s="105"/>
      <c r="F62" s="105"/>
      <c r="G62" s="4"/>
      <c r="H62" s="76"/>
      <c r="I62" s="4"/>
      <c r="J62" s="76"/>
      <c r="K62" s="4"/>
      <c r="L62" s="76"/>
      <c r="M62" s="4"/>
      <c r="N62" s="78"/>
      <c r="O62" s="78"/>
      <c r="P62" s="4"/>
      <c r="Q62" s="108"/>
      <c r="R62" s="109"/>
      <c r="S62" s="111"/>
      <c r="T62" s="108"/>
      <c r="V62" s="10"/>
    </row>
    <row r="63" spans="2:22" ht="21" customHeight="1">
      <c r="B63" s="13"/>
      <c r="C63" s="77"/>
      <c r="D63" s="78"/>
      <c r="E63" s="105"/>
      <c r="F63" s="105"/>
      <c r="G63" s="4"/>
      <c r="H63" s="76"/>
      <c r="I63" s="4"/>
      <c r="J63" s="76"/>
      <c r="K63" s="4"/>
      <c r="L63" s="76"/>
      <c r="M63" s="4"/>
      <c r="N63" s="78"/>
      <c r="O63" s="78"/>
      <c r="P63" s="4"/>
      <c r="Q63" s="108"/>
      <c r="R63" s="109"/>
      <c r="S63" s="111"/>
      <c r="T63" s="108"/>
      <c r="V63" s="10"/>
    </row>
    <row r="64" spans="2:22" ht="21" customHeight="1">
      <c r="B64" s="13"/>
      <c r="C64" s="77"/>
      <c r="D64" s="78"/>
      <c r="E64" s="105"/>
      <c r="F64" s="105"/>
      <c r="G64" s="4"/>
      <c r="H64" s="76"/>
      <c r="I64" s="4"/>
      <c r="J64" s="76"/>
      <c r="K64" s="4"/>
      <c r="L64" s="76"/>
      <c r="M64" s="4"/>
      <c r="N64" s="78"/>
      <c r="O64" s="78"/>
      <c r="P64" s="4"/>
      <c r="Q64" s="108"/>
      <c r="R64" s="109"/>
      <c r="S64" s="111"/>
      <c r="T64" s="108"/>
      <c r="V64" s="10"/>
    </row>
    <row r="65" spans="2:22" ht="21" customHeight="1">
      <c r="B65" s="13"/>
      <c r="C65" s="77"/>
      <c r="D65" s="78"/>
      <c r="E65" s="105"/>
      <c r="F65" s="105"/>
      <c r="G65" s="4"/>
      <c r="H65" s="76"/>
      <c r="I65" s="4"/>
      <c r="J65" s="76"/>
      <c r="K65" s="4"/>
      <c r="L65" s="76"/>
      <c r="M65" s="4"/>
      <c r="N65" s="78"/>
      <c r="O65" s="78"/>
      <c r="P65" s="4"/>
      <c r="Q65" s="108"/>
      <c r="R65" s="109"/>
      <c r="S65" s="111"/>
      <c r="T65" s="108"/>
      <c r="V65" s="10"/>
    </row>
    <row r="66" spans="2:22" ht="21" customHeight="1">
      <c r="B66" s="13"/>
      <c r="C66" s="77"/>
      <c r="D66" s="105"/>
      <c r="E66" s="105"/>
      <c r="F66" s="105"/>
      <c r="G66" s="4"/>
      <c r="H66" s="76"/>
      <c r="I66" s="4"/>
      <c r="J66" s="76"/>
      <c r="K66" s="4"/>
      <c r="L66" s="76"/>
      <c r="M66" s="4"/>
      <c r="N66" s="99"/>
      <c r="O66" s="99"/>
      <c r="P66" s="4"/>
      <c r="Q66" s="108"/>
      <c r="R66" s="109"/>
      <c r="S66" s="111"/>
      <c r="T66" s="108"/>
      <c r="V66" s="10"/>
    </row>
    <row r="67" spans="2:22" ht="21" customHeight="1">
      <c r="B67" s="13"/>
      <c r="C67" s="77"/>
      <c r="D67" s="105"/>
      <c r="E67" s="105"/>
      <c r="F67" s="105"/>
      <c r="G67" s="4"/>
      <c r="H67" s="76"/>
      <c r="I67" s="4"/>
      <c r="J67" s="76"/>
      <c r="K67" s="4"/>
      <c r="L67" s="76"/>
      <c r="M67" s="4"/>
      <c r="N67" s="99"/>
      <c r="O67" s="99"/>
      <c r="P67" s="4"/>
      <c r="Q67" s="108"/>
      <c r="R67" s="109"/>
      <c r="S67" s="111"/>
      <c r="T67" s="108"/>
      <c r="V67" s="10"/>
    </row>
    <row r="68" spans="2:22" ht="21" customHeight="1">
      <c r="B68" s="13"/>
      <c r="C68" s="77"/>
      <c r="D68" s="105"/>
      <c r="E68" s="105"/>
      <c r="F68" s="105"/>
      <c r="G68" s="4"/>
      <c r="H68" s="76"/>
      <c r="I68" s="4"/>
      <c r="J68" s="76"/>
      <c r="K68" s="4"/>
      <c r="L68" s="76"/>
      <c r="M68" s="4"/>
      <c r="N68" s="99"/>
      <c r="O68" s="99"/>
      <c r="P68" s="4"/>
      <c r="Q68" s="108"/>
      <c r="R68" s="109"/>
      <c r="S68" s="111"/>
      <c r="T68" s="108"/>
      <c r="V68" s="10"/>
    </row>
    <row r="69" spans="2:22" ht="21" customHeight="1">
      <c r="B69" s="13"/>
      <c r="C69" s="77"/>
      <c r="D69" s="105"/>
      <c r="E69" s="105"/>
      <c r="F69" s="105"/>
      <c r="H69" s="76"/>
      <c r="I69" s="4"/>
      <c r="J69" s="76"/>
      <c r="K69" s="4"/>
      <c r="L69" s="76"/>
      <c r="M69" s="4"/>
      <c r="N69" s="99"/>
      <c r="O69" s="99"/>
      <c r="P69" s="28"/>
      <c r="Q69" s="108"/>
      <c r="R69" s="109"/>
      <c r="S69" s="111"/>
      <c r="T69" s="108"/>
      <c r="V69" s="10"/>
    </row>
    <row r="70" spans="2:22" ht="21" customHeight="1">
      <c r="B70" s="13"/>
      <c r="C70" s="77"/>
      <c r="D70" s="105"/>
      <c r="E70" s="105"/>
      <c r="F70" s="105"/>
      <c r="H70" s="76"/>
      <c r="I70" s="4"/>
      <c r="J70" s="76"/>
      <c r="K70" s="4"/>
      <c r="L70" s="76"/>
      <c r="M70" s="4"/>
      <c r="N70" s="99"/>
      <c r="O70" s="99"/>
      <c r="P70" s="4"/>
      <c r="Q70" s="108"/>
      <c r="R70" s="109"/>
      <c r="S70" s="111"/>
      <c r="T70" s="108"/>
      <c r="V70" s="10"/>
    </row>
    <row r="71" spans="2:22" ht="21" customHeight="1">
      <c r="B71" s="13"/>
      <c r="C71" s="32"/>
      <c r="D71" s="8"/>
      <c r="E71" s="8"/>
      <c r="F71" s="8"/>
      <c r="H71" s="8"/>
      <c r="J71" s="8"/>
      <c r="L71" s="8"/>
      <c r="N71" s="8"/>
      <c r="O71" s="8"/>
      <c r="Q71" s="2"/>
      <c r="R71" s="1"/>
      <c r="S71" s="115"/>
      <c r="T71" s="115"/>
      <c r="V71" s="10"/>
    </row>
    <row r="72" spans="2:22" ht="21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"/>
      <c r="R72" s="1"/>
      <c r="S72" s="1"/>
      <c r="T72" s="1"/>
      <c r="U72" s="8"/>
      <c r="V72" s="28"/>
    </row>
    <row r="73" spans="2:21" ht="21" customHeight="1">
      <c r="B73" s="40" t="s">
        <v>71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2" t="s">
        <v>145</v>
      </c>
    </row>
    <row r="74" spans="2:32" ht="21" customHeight="1">
      <c r="B74" s="3" t="str">
        <f>B2</f>
        <v>OMES Form B-2 (2021)</v>
      </c>
      <c r="C74" s="5"/>
      <c r="D74" s="5"/>
      <c r="E74" s="5"/>
      <c r="F74" s="5"/>
      <c r="G74" s="5"/>
      <c r="H74" s="5" t="s">
        <v>0</v>
      </c>
      <c r="I74" s="5"/>
      <c r="J74" s="5"/>
      <c r="K74" s="5"/>
      <c r="L74" s="5"/>
      <c r="M74" s="5"/>
      <c r="N74" s="5"/>
      <c r="O74" s="5"/>
      <c r="P74" s="19"/>
      <c r="Q74" s="19"/>
      <c r="R74" s="19"/>
      <c r="S74" s="19"/>
      <c r="T74" s="5" t="s">
        <v>69</v>
      </c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8:15" ht="21" customHeight="1">
      <c r="H75" s="5" t="s">
        <v>1</v>
      </c>
      <c r="I75" s="5"/>
      <c r="J75" s="5"/>
      <c r="K75" s="5"/>
      <c r="L75" s="5"/>
      <c r="M75" s="5"/>
      <c r="N75" s="5"/>
      <c r="O75" s="5"/>
    </row>
    <row r="76" spans="8:15" ht="21" customHeight="1">
      <c r="H76" s="5"/>
      <c r="I76" s="101" t="str">
        <f>H4</f>
        <v>June 30, 2021</v>
      </c>
      <c r="J76" s="100"/>
      <c r="K76" s="100"/>
      <c r="L76" s="100"/>
      <c r="M76" s="100"/>
      <c r="N76" s="5"/>
      <c r="O76" s="5"/>
    </row>
    <row r="77" ht="21" customHeight="1"/>
    <row r="78" spans="2:22" ht="21" customHeight="1">
      <c r="B78" s="1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10"/>
    </row>
    <row r="79" spans="2:22" ht="21" customHeight="1">
      <c r="B79" s="25" t="s">
        <v>72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10"/>
    </row>
    <row r="80" spans="2:22" ht="21" customHeight="1">
      <c r="B80" s="10"/>
      <c r="V80" s="10"/>
    </row>
    <row r="81" spans="2:22" ht="21" customHeight="1">
      <c r="B81" s="10"/>
      <c r="C81" s="3" t="s">
        <v>73</v>
      </c>
      <c r="V81" s="10"/>
    </row>
    <row r="82" spans="2:22" ht="21" customHeight="1">
      <c r="B82" s="10"/>
      <c r="C82" s="3" t="s">
        <v>74</v>
      </c>
      <c r="V82" s="10"/>
    </row>
    <row r="83" spans="2:22" ht="21" customHeight="1">
      <c r="B83" s="10"/>
      <c r="V83" s="10"/>
    </row>
    <row r="84" spans="2:22" ht="21" customHeight="1">
      <c r="B84" s="10"/>
      <c r="C84" s="2" t="s">
        <v>46</v>
      </c>
      <c r="D84" s="3" t="s">
        <v>75</v>
      </c>
      <c r="V84" s="10"/>
    </row>
    <row r="85" spans="2:22" ht="21" customHeight="1">
      <c r="B85" s="10"/>
      <c r="D85" s="3" t="s">
        <v>76</v>
      </c>
      <c r="V85" s="10"/>
    </row>
    <row r="86" spans="2:22" ht="21" customHeight="1">
      <c r="B86" s="10"/>
      <c r="H86" s="32"/>
      <c r="I86" s="79"/>
      <c r="J86" s="3" t="s">
        <v>19</v>
      </c>
      <c r="L86" s="75"/>
      <c r="M86" s="3" t="s">
        <v>20</v>
      </c>
      <c r="N86" s="37" t="str">
        <f>IF(I86=L86,"Select Yes or No"," ")</f>
        <v>Select Yes or No</v>
      </c>
      <c r="V86" s="10"/>
    </row>
    <row r="87" spans="2:22" ht="21" customHeight="1">
      <c r="B87" s="10"/>
      <c r="H87" s="28"/>
      <c r="L87" s="7"/>
      <c r="V87" s="10"/>
    </row>
    <row r="88" spans="2:22" ht="21" customHeight="1">
      <c r="B88" s="10"/>
      <c r="D88" s="3" t="s">
        <v>77</v>
      </c>
      <c r="M88" s="34" t="s">
        <v>70</v>
      </c>
      <c r="N88" s="117"/>
      <c r="O88" s="117"/>
      <c r="P88" s="117"/>
      <c r="Q88" s="117"/>
      <c r="R88" s="117"/>
      <c r="V88" s="10"/>
    </row>
    <row r="89" spans="2:22" ht="21" customHeight="1">
      <c r="B89" s="10"/>
      <c r="M89" s="28"/>
      <c r="N89" s="7"/>
      <c r="O89" s="7"/>
      <c r="P89" s="7"/>
      <c r="Q89" s="7"/>
      <c r="R89" s="7"/>
      <c r="V89" s="10"/>
    </row>
    <row r="90" spans="2:22" ht="21" customHeight="1">
      <c r="B90" s="10"/>
      <c r="C90" s="2" t="s">
        <v>47</v>
      </c>
      <c r="D90" s="3" t="s">
        <v>78</v>
      </c>
      <c r="V90" s="10"/>
    </row>
    <row r="91" spans="2:22" ht="21" customHeight="1">
      <c r="B91" s="10"/>
      <c r="D91" s="3" t="s">
        <v>79</v>
      </c>
      <c r="V91" s="10"/>
    </row>
    <row r="92" spans="2:22" ht="21" customHeight="1">
      <c r="B92" s="10"/>
      <c r="V92" s="10"/>
    </row>
    <row r="93" spans="2:22" ht="21" customHeight="1">
      <c r="B93" s="10"/>
      <c r="H93" s="32"/>
      <c r="I93" s="79"/>
      <c r="J93" s="3" t="s">
        <v>19</v>
      </c>
      <c r="L93" s="75"/>
      <c r="M93" s="3" t="s">
        <v>20</v>
      </c>
      <c r="N93" s="37" t="str">
        <f>IF(I93=L93,"Select Yes or No"," ")</f>
        <v>Select Yes or No</v>
      </c>
      <c r="V93" s="10"/>
    </row>
    <row r="94" spans="2:22" ht="21" customHeight="1">
      <c r="B94" s="10"/>
      <c r="H94" s="28"/>
      <c r="L94" s="7"/>
      <c r="V94" s="10"/>
    </row>
    <row r="95" spans="2:22" ht="21" customHeight="1">
      <c r="B95" s="10"/>
      <c r="D95" s="3" t="s">
        <v>80</v>
      </c>
      <c r="V95" s="10"/>
    </row>
    <row r="96" spans="2:22" ht="21" customHeight="1">
      <c r="B96" s="10"/>
      <c r="V96" s="10"/>
    </row>
    <row r="97" spans="2:22" ht="21" customHeight="1">
      <c r="B97" s="10"/>
      <c r="F97" s="2" t="s">
        <v>70</v>
      </c>
      <c r="G97" s="117"/>
      <c r="H97" s="117"/>
      <c r="I97" s="3" t="s">
        <v>81</v>
      </c>
      <c r="K97" s="34" t="s">
        <v>70</v>
      </c>
      <c r="L97" s="118"/>
      <c r="M97" s="118"/>
      <c r="N97" s="3" t="s">
        <v>82</v>
      </c>
      <c r="V97" s="10"/>
    </row>
    <row r="98" spans="2:22" ht="21" customHeight="1">
      <c r="B98" s="10"/>
      <c r="G98" s="7"/>
      <c r="H98" s="7"/>
      <c r="K98" s="28"/>
      <c r="L98" s="28"/>
      <c r="V98" s="10"/>
    </row>
    <row r="99" spans="2:22" ht="21" customHeight="1">
      <c r="B99" s="10"/>
      <c r="C99" s="2" t="s">
        <v>48</v>
      </c>
      <c r="D99" s="3" t="s">
        <v>83</v>
      </c>
      <c r="V99" s="10"/>
    </row>
    <row r="100" spans="2:22" ht="21" customHeight="1">
      <c r="B100" s="1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V100" s="10"/>
    </row>
    <row r="101" spans="2:22" ht="21" customHeight="1">
      <c r="B101" s="1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V101" s="10"/>
    </row>
    <row r="102" spans="2:22" ht="21" customHeight="1">
      <c r="B102" s="1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V102" s="10"/>
    </row>
    <row r="103" spans="2:22" ht="21" customHeight="1">
      <c r="B103" s="10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V103" s="10"/>
    </row>
    <row r="104" spans="2:22" ht="21" customHeight="1">
      <c r="B104" s="10"/>
      <c r="D104" s="3" t="s">
        <v>84</v>
      </c>
      <c r="V104" s="10"/>
    </row>
    <row r="105" spans="2:22" ht="21" customHeight="1">
      <c r="B105" s="10"/>
      <c r="D105" s="3" t="s">
        <v>85</v>
      </c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V105" s="10"/>
    </row>
    <row r="106" spans="2:22" ht="21" customHeight="1">
      <c r="B106" s="10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V106" s="10"/>
    </row>
    <row r="107" spans="2:22" ht="21" customHeight="1">
      <c r="B107" s="10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V107" s="10"/>
    </row>
    <row r="108" spans="2:22" ht="21" customHeight="1">
      <c r="B108" s="10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V108" s="10"/>
    </row>
    <row r="109" spans="2:22" ht="21" customHeight="1">
      <c r="B109" s="10"/>
      <c r="D109" s="3" t="s">
        <v>86</v>
      </c>
      <c r="V109" s="10"/>
    </row>
    <row r="110" spans="2:22" ht="21" customHeight="1">
      <c r="B110" s="10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V110" s="10"/>
    </row>
    <row r="111" spans="2:22" ht="21" customHeight="1">
      <c r="B111" s="10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V111" s="10"/>
    </row>
    <row r="112" spans="2:22" ht="21" customHeight="1">
      <c r="B112" s="1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V112" s="10"/>
    </row>
    <row r="113" spans="2:22" ht="21" customHeight="1">
      <c r="B113" s="1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V113" s="10"/>
    </row>
    <row r="114" spans="2:22" ht="21" customHeight="1">
      <c r="B114" s="10"/>
      <c r="D114" s="3" t="s">
        <v>136</v>
      </c>
      <c r="K114" s="80"/>
      <c r="L114" s="3" t="s">
        <v>19</v>
      </c>
      <c r="M114" s="80"/>
      <c r="N114" s="3" t="s">
        <v>20</v>
      </c>
      <c r="O114" s="37" t="str">
        <f>IF(K114=M114,"Select Yes or No"," ")</f>
        <v>Select Yes or No</v>
      </c>
      <c r="V114" s="10"/>
    </row>
    <row r="115" spans="2:22" ht="21" customHeight="1">
      <c r="B115" s="10"/>
      <c r="V115" s="10"/>
    </row>
    <row r="116" spans="2:22" ht="21" customHeight="1">
      <c r="B116" s="10"/>
      <c r="D116" s="3" t="s">
        <v>87</v>
      </c>
      <c r="V116" s="10"/>
    </row>
    <row r="117" spans="2:22" ht="21" customHeight="1">
      <c r="B117" s="10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V117" s="10"/>
    </row>
    <row r="118" spans="2:22" ht="21" customHeight="1">
      <c r="B118" s="1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V118" s="10"/>
    </row>
    <row r="119" spans="2:22" ht="21" customHeight="1">
      <c r="B119" s="1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V119" s="10"/>
    </row>
    <row r="120" spans="2:22" ht="21" customHeight="1">
      <c r="B120" s="1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V120" s="10"/>
    </row>
    <row r="121" spans="2:22" ht="21" customHeight="1">
      <c r="B121" s="10"/>
      <c r="D121" s="3" t="s">
        <v>88</v>
      </c>
      <c r="V121" s="10"/>
    </row>
    <row r="122" spans="2:22" ht="21" customHeight="1">
      <c r="B122" s="10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V122" s="10"/>
    </row>
    <row r="123" spans="2:22" ht="21" customHeight="1">
      <c r="B123" s="10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V123" s="10"/>
    </row>
    <row r="124" spans="2:22" ht="21" customHeight="1">
      <c r="B124" s="1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V124" s="10"/>
    </row>
    <row r="125" spans="2:22" ht="21" customHeight="1">
      <c r="B125" s="1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V125" s="10"/>
    </row>
    <row r="126" spans="2:22" ht="21" customHeight="1">
      <c r="B126" s="10"/>
      <c r="D126" s="3" t="s">
        <v>89</v>
      </c>
      <c r="V126" s="10"/>
    </row>
    <row r="127" spans="2:22" ht="21" customHeight="1">
      <c r="B127" s="10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V127" s="10"/>
    </row>
    <row r="128" spans="2:22" ht="21" customHeight="1">
      <c r="B128" s="10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V128" s="10"/>
    </row>
    <row r="129" spans="2:22" ht="21" customHeight="1">
      <c r="B129" s="10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V129" s="10"/>
    </row>
    <row r="130" spans="2:22" ht="21" customHeight="1">
      <c r="B130" s="10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V130" s="10"/>
    </row>
    <row r="131" spans="2:22" ht="21" customHeight="1">
      <c r="B131" s="10"/>
      <c r="D131" s="3" t="s">
        <v>90</v>
      </c>
      <c r="V131" s="10"/>
    </row>
    <row r="132" spans="2:22" ht="21" customHeight="1">
      <c r="B132" s="10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V132" s="10"/>
    </row>
    <row r="133" spans="2:22" ht="21" customHeight="1">
      <c r="B133" s="10"/>
      <c r="D133" s="26" t="s">
        <v>91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V133" s="10"/>
    </row>
    <row r="134" spans="2:22" ht="21" customHeight="1">
      <c r="B134" s="10"/>
      <c r="V134" s="10"/>
    </row>
    <row r="135" spans="2:22" ht="21" customHeight="1">
      <c r="B135" s="10"/>
      <c r="D135" s="3" t="s">
        <v>92</v>
      </c>
      <c r="V135" s="10"/>
    </row>
    <row r="136" spans="2:22" ht="21" customHeight="1">
      <c r="B136" s="10"/>
      <c r="V136" s="10"/>
    </row>
    <row r="137" spans="2:22" ht="21" customHeight="1">
      <c r="B137" s="10"/>
      <c r="D137" s="3" t="s">
        <v>93</v>
      </c>
      <c r="V137" s="10"/>
    </row>
    <row r="138" spans="2:22" ht="21" customHeight="1">
      <c r="B138" s="10"/>
      <c r="V138" s="10"/>
    </row>
    <row r="139" spans="2:22" ht="21" customHeight="1">
      <c r="B139" s="10"/>
      <c r="C139" s="2" t="s">
        <v>70</v>
      </c>
      <c r="D139" s="104"/>
      <c r="E139" s="104"/>
      <c r="F139" s="104"/>
      <c r="G139" s="104"/>
      <c r="H139" s="104"/>
      <c r="V139" s="10"/>
    </row>
    <row r="140" spans="2:22" ht="21" customHeight="1">
      <c r="B140" s="10"/>
      <c r="D140" s="7"/>
      <c r="E140" s="7"/>
      <c r="F140" s="7"/>
      <c r="G140" s="7"/>
      <c r="H140" s="7"/>
      <c r="V140" s="10"/>
    </row>
    <row r="141" spans="2:22" ht="21" customHeight="1">
      <c r="B141" s="10"/>
      <c r="V141" s="10"/>
    </row>
    <row r="142" spans="2:21" ht="21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44" t="s">
        <v>146</v>
      </c>
    </row>
    <row r="143" spans="2:32" ht="21" customHeight="1">
      <c r="B143" s="3" t="str">
        <f>B2</f>
        <v>OMES Form B-2 (2021)</v>
      </c>
      <c r="C143" s="5"/>
      <c r="D143" s="5"/>
      <c r="E143" s="5"/>
      <c r="F143" s="5"/>
      <c r="G143" s="5"/>
      <c r="H143" s="5" t="s">
        <v>0</v>
      </c>
      <c r="I143" s="5"/>
      <c r="J143" s="5"/>
      <c r="K143" s="5"/>
      <c r="L143" s="5"/>
      <c r="M143" s="5"/>
      <c r="N143" s="5"/>
      <c r="O143" s="5"/>
      <c r="P143" s="19"/>
      <c r="Q143" s="19"/>
      <c r="R143" s="19"/>
      <c r="S143" s="19"/>
      <c r="T143" s="5" t="s">
        <v>94</v>
      </c>
      <c r="U143" s="5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8:15" ht="21" customHeight="1">
      <c r="H144" s="5" t="s">
        <v>1</v>
      </c>
      <c r="I144" s="5"/>
      <c r="J144" s="5"/>
      <c r="K144" s="5"/>
      <c r="L144" s="5"/>
      <c r="M144" s="5"/>
      <c r="N144" s="5"/>
      <c r="O144" s="5"/>
    </row>
    <row r="145" spans="8:15" ht="21" customHeight="1">
      <c r="H145" s="5"/>
      <c r="I145" s="101" t="str">
        <f>H4</f>
        <v>June 30, 2021</v>
      </c>
      <c r="J145" s="100"/>
      <c r="K145" s="100"/>
      <c r="L145" s="100"/>
      <c r="M145" s="100"/>
      <c r="N145" s="5"/>
      <c r="O145" s="5"/>
    </row>
    <row r="146" ht="21" customHeight="1"/>
    <row r="147" ht="21" customHeight="1"/>
    <row r="148" spans="2:22" ht="21" customHeight="1">
      <c r="B148" s="18"/>
      <c r="C148" s="7"/>
      <c r="D148" s="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10"/>
    </row>
    <row r="149" spans="2:22" ht="21" customHeight="1">
      <c r="B149" s="25" t="s">
        <v>185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0"/>
    </row>
    <row r="150" spans="2:22" ht="21" customHeight="1">
      <c r="B150" s="10"/>
      <c r="V150" s="10"/>
    </row>
    <row r="151" spans="2:22" ht="21" customHeight="1">
      <c r="B151" s="10"/>
      <c r="C151" s="2" t="s">
        <v>48</v>
      </c>
      <c r="D151" s="3" t="s">
        <v>95</v>
      </c>
      <c r="V151" s="10"/>
    </row>
    <row r="152" spans="2:22" ht="21" customHeight="1">
      <c r="B152" s="10"/>
      <c r="D152" s="3" t="s">
        <v>96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V152" s="10"/>
    </row>
    <row r="153" spans="2:22" ht="21" customHeight="1">
      <c r="B153" s="10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V153" s="10"/>
    </row>
    <row r="154" spans="2:22" ht="21" customHeight="1">
      <c r="B154" s="10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V154" s="10"/>
    </row>
    <row r="155" spans="2:22" ht="21" customHeight="1">
      <c r="B155" s="10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V155" s="10"/>
    </row>
    <row r="156" spans="2:22" ht="21" customHeight="1">
      <c r="B156" s="10"/>
      <c r="D156" s="3" t="s">
        <v>97</v>
      </c>
      <c r="V156" s="10"/>
    </row>
    <row r="157" spans="2:22" ht="21" customHeight="1">
      <c r="B157" s="10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V157" s="10"/>
    </row>
    <row r="158" spans="2:22" ht="21" customHeight="1">
      <c r="B158" s="10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V158" s="10"/>
    </row>
    <row r="159" spans="2:22" ht="21" customHeight="1">
      <c r="B159" s="10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V159" s="10"/>
    </row>
    <row r="160" spans="2:22" ht="21" customHeight="1">
      <c r="B160" s="1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V160" s="10"/>
    </row>
    <row r="161" spans="2:22" ht="21" customHeight="1">
      <c r="B161" s="10"/>
      <c r="D161" s="3" t="s">
        <v>98</v>
      </c>
      <c r="V161" s="10"/>
    </row>
    <row r="162" spans="2:22" ht="21" customHeight="1">
      <c r="B162" s="1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V162" s="10"/>
    </row>
    <row r="163" spans="2:22" ht="21" customHeight="1">
      <c r="B163" s="10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V163" s="10"/>
    </row>
    <row r="164" spans="2:22" ht="21" customHeight="1">
      <c r="B164" s="10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V164" s="10"/>
    </row>
    <row r="165" spans="2:22" ht="21" customHeight="1">
      <c r="B165" s="10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V165" s="10"/>
    </row>
    <row r="166" spans="2:21" ht="21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2:21" ht="21" customHeight="1">
      <c r="B167" s="18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</row>
    <row r="168" spans="2:22" ht="21" customHeight="1">
      <c r="B168" s="25" t="s">
        <v>99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0"/>
    </row>
    <row r="169" spans="2:22" ht="21" customHeight="1">
      <c r="B169" s="10"/>
      <c r="V169" s="10"/>
    </row>
    <row r="170" spans="2:22" ht="21" customHeight="1">
      <c r="B170" s="10"/>
      <c r="C170" s="3" t="s">
        <v>100</v>
      </c>
      <c r="V170" s="10"/>
    </row>
    <row r="171" spans="2:22" ht="21" customHeight="1">
      <c r="B171" s="10"/>
      <c r="C171" s="3" t="s">
        <v>101</v>
      </c>
      <c r="V171" s="10"/>
    </row>
    <row r="172" spans="2:22" ht="21" customHeight="1">
      <c r="B172" s="10"/>
      <c r="V172" s="10"/>
    </row>
    <row r="173" spans="2:22" ht="21" customHeight="1">
      <c r="B173" s="10"/>
      <c r="C173" s="2" t="s">
        <v>49</v>
      </c>
      <c r="D173" s="3" t="s">
        <v>102</v>
      </c>
      <c r="V173" s="10"/>
    </row>
    <row r="174" spans="2:22" ht="21" customHeight="1">
      <c r="B174" s="10"/>
      <c r="D174" s="3" t="s">
        <v>103</v>
      </c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V174" s="10"/>
    </row>
    <row r="175" spans="2:22" ht="21" customHeight="1">
      <c r="B175" s="10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V175" s="10"/>
    </row>
    <row r="176" spans="2:22" ht="21" customHeight="1">
      <c r="B176" s="10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V176" s="10"/>
    </row>
    <row r="177" spans="2:22" ht="21" customHeight="1">
      <c r="B177" s="10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V177" s="10"/>
    </row>
    <row r="178" spans="2:22" ht="21" customHeight="1">
      <c r="B178" s="10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V178" s="10"/>
    </row>
    <row r="179" spans="2:22" ht="21" customHeight="1">
      <c r="B179" s="10"/>
      <c r="D179" s="3" t="s">
        <v>104</v>
      </c>
      <c r="V179" s="10"/>
    </row>
    <row r="180" spans="2:22" ht="21" customHeight="1">
      <c r="B180" s="10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V180" s="10"/>
    </row>
    <row r="181" spans="2:22" ht="21" customHeight="1">
      <c r="B181" s="10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V181" s="10"/>
    </row>
    <row r="182" spans="2:22" ht="21" customHeight="1">
      <c r="B182" s="10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V182" s="10"/>
    </row>
    <row r="183" spans="2:22" ht="21" customHeight="1">
      <c r="B183" s="10"/>
      <c r="D183" s="3" t="s">
        <v>105</v>
      </c>
      <c r="V183" s="10"/>
    </row>
    <row r="184" spans="2:22" ht="21" customHeight="1">
      <c r="B184" s="10"/>
      <c r="D184" s="3" t="s">
        <v>106</v>
      </c>
      <c r="V184" s="10"/>
    </row>
    <row r="185" spans="2:22" ht="21" customHeight="1">
      <c r="B185" s="1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V185" s="10"/>
    </row>
    <row r="186" spans="2:22" ht="21" customHeight="1">
      <c r="B186" s="1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V186" s="10"/>
    </row>
    <row r="187" spans="2:22" ht="21" customHeight="1">
      <c r="B187" s="1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V187" s="10"/>
    </row>
    <row r="188" spans="2:22" ht="21" customHeight="1">
      <c r="B188" s="1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V188" s="10"/>
    </row>
    <row r="189" spans="2:22" ht="21" customHeight="1">
      <c r="B189" s="10"/>
      <c r="D189" s="3" t="s">
        <v>107</v>
      </c>
      <c r="V189" s="10"/>
    </row>
    <row r="190" spans="2:22" ht="21" customHeight="1">
      <c r="B190" s="1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V190" s="10"/>
    </row>
    <row r="191" spans="2:22" ht="21" customHeight="1">
      <c r="B191" s="1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V191" s="10"/>
    </row>
    <row r="192" spans="2:22" ht="21" customHeight="1">
      <c r="B192" s="1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V192" s="10"/>
    </row>
    <row r="193" spans="2:22" ht="21" customHeight="1">
      <c r="B193" s="10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V193" s="10"/>
    </row>
    <row r="194" spans="2:22" ht="21" customHeight="1">
      <c r="B194" s="10"/>
      <c r="D194" s="3" t="s">
        <v>108</v>
      </c>
      <c r="V194" s="10"/>
    </row>
    <row r="195" spans="2:22" ht="21" customHeight="1">
      <c r="B195" s="10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V195" s="10"/>
    </row>
    <row r="196" spans="2:22" ht="21" customHeight="1">
      <c r="B196" s="1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V196" s="10"/>
    </row>
    <row r="197" spans="2:22" ht="21" customHeight="1">
      <c r="B197" s="1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V197" s="10"/>
    </row>
    <row r="198" spans="2:22" ht="21" customHeight="1">
      <c r="B198" s="10"/>
      <c r="C198" s="2" t="s">
        <v>50</v>
      </c>
      <c r="D198" s="3" t="s">
        <v>138</v>
      </c>
      <c r="J198" s="79"/>
      <c r="K198" s="3" t="s">
        <v>19</v>
      </c>
      <c r="L198" s="79"/>
      <c r="M198" s="3" t="s">
        <v>137</v>
      </c>
      <c r="N198" s="37" t="str">
        <f>IF(J198=L198,"Select yes or No"," ")</f>
        <v>Select yes or No</v>
      </c>
      <c r="V198" s="10"/>
    </row>
    <row r="199" spans="2:22" ht="21" customHeight="1">
      <c r="B199" s="10"/>
      <c r="C199" s="2"/>
      <c r="D199" s="3" t="s">
        <v>139</v>
      </c>
      <c r="P199" s="79"/>
      <c r="Q199" s="3" t="s">
        <v>19</v>
      </c>
      <c r="R199" s="79"/>
      <c r="S199" s="3" t="s">
        <v>20</v>
      </c>
      <c r="T199" s="37" t="str">
        <f>IF(P199=R199,"Select Yes or No"," ")</f>
        <v>Select Yes or No</v>
      </c>
      <c r="V199" s="10"/>
    </row>
    <row r="200" spans="2:22" ht="21" customHeight="1">
      <c r="B200" s="10"/>
      <c r="V200" s="10"/>
    </row>
    <row r="201" spans="2:22" ht="21" customHeight="1">
      <c r="B201" s="10"/>
      <c r="C201" s="2" t="s">
        <v>109</v>
      </c>
      <c r="D201" s="3" t="s">
        <v>140</v>
      </c>
      <c r="M201" s="79"/>
      <c r="N201" s="3" t="s">
        <v>19</v>
      </c>
      <c r="O201" s="79"/>
      <c r="P201" s="3" t="s">
        <v>20</v>
      </c>
      <c r="Q201" s="37" t="str">
        <f>IF(M201=O201,"Select Yes or No"," ")</f>
        <v>Select Yes or No</v>
      </c>
      <c r="V201" s="10"/>
    </row>
    <row r="202" spans="2:22" ht="21" customHeight="1">
      <c r="B202" s="10"/>
      <c r="V202" s="10"/>
    </row>
    <row r="203" spans="2:22" ht="21" customHeight="1">
      <c r="B203" s="10"/>
      <c r="C203" s="2" t="s">
        <v>110</v>
      </c>
      <c r="D203" s="3" t="s">
        <v>141</v>
      </c>
      <c r="J203" s="79"/>
      <c r="K203" s="3" t="s">
        <v>19</v>
      </c>
      <c r="L203" s="79"/>
      <c r="M203" s="3" t="s">
        <v>20</v>
      </c>
      <c r="N203" s="37" t="str">
        <f>IF(J203=L203,"Select Yes or No"," ")</f>
        <v>Select Yes or No</v>
      </c>
      <c r="V203" s="10"/>
    </row>
    <row r="204" spans="2:22" ht="21" customHeight="1">
      <c r="B204" s="10"/>
      <c r="V204" s="10"/>
    </row>
    <row r="205" spans="2:22" ht="21" customHeight="1">
      <c r="B205" s="10"/>
      <c r="D205" s="3" t="s">
        <v>111</v>
      </c>
      <c r="V205" s="10"/>
    </row>
    <row r="206" spans="2:22" ht="21" customHeight="1">
      <c r="B206" s="10"/>
      <c r="D206" s="3" t="s">
        <v>112</v>
      </c>
      <c r="N206" s="121"/>
      <c r="O206" s="121"/>
      <c r="P206" s="121"/>
      <c r="Q206" s="121"/>
      <c r="R206" s="121"/>
      <c r="S206" s="121"/>
      <c r="V206" s="10"/>
    </row>
    <row r="207" spans="2:22" ht="21" customHeight="1">
      <c r="B207" s="10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V207" s="10"/>
    </row>
    <row r="208" spans="2:22" ht="21" customHeight="1">
      <c r="B208" s="10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V208" s="10"/>
    </row>
    <row r="209" spans="2:22" ht="21" customHeight="1">
      <c r="B209" s="10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V209" s="10"/>
    </row>
    <row r="210" spans="2:22" ht="21" customHeight="1">
      <c r="B210" s="10"/>
      <c r="V210" s="10"/>
    </row>
    <row r="211" spans="2:21" ht="21" customHeight="1">
      <c r="B211" s="24" t="s">
        <v>71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44" t="s">
        <v>147</v>
      </c>
    </row>
    <row r="212" spans="2:32" ht="21" customHeight="1">
      <c r="B212" s="3" t="str">
        <f>B2</f>
        <v>OMES Form B-2 (2021)</v>
      </c>
      <c r="C212" s="5"/>
      <c r="D212" s="5"/>
      <c r="E212" s="5"/>
      <c r="F212" s="5"/>
      <c r="G212" s="5"/>
      <c r="H212" s="5" t="s">
        <v>0</v>
      </c>
      <c r="I212" s="5"/>
      <c r="J212" s="5"/>
      <c r="K212" s="5"/>
      <c r="L212" s="5"/>
      <c r="M212" s="5"/>
      <c r="N212" s="5"/>
      <c r="O212" s="5"/>
      <c r="P212" s="19"/>
      <c r="Q212" s="19"/>
      <c r="R212" s="19"/>
      <c r="S212" s="19"/>
      <c r="T212" s="5" t="s">
        <v>113</v>
      </c>
      <c r="U212" s="5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8:15" ht="21" customHeight="1">
      <c r="H213" s="5" t="s">
        <v>1</v>
      </c>
      <c r="I213" s="5"/>
      <c r="J213" s="5"/>
      <c r="K213" s="5"/>
      <c r="L213" s="5"/>
      <c r="M213" s="5"/>
      <c r="N213" s="5"/>
      <c r="O213" s="5"/>
    </row>
    <row r="214" spans="8:15" ht="21" customHeight="1">
      <c r="H214" s="5"/>
      <c r="I214" s="101" t="str">
        <f>H4</f>
        <v>June 30, 2021</v>
      </c>
      <c r="J214" s="101"/>
      <c r="K214" s="101"/>
      <c r="L214" s="101"/>
      <c r="M214" s="101"/>
      <c r="N214" s="5"/>
      <c r="O214" s="5"/>
    </row>
    <row r="215" ht="21" customHeight="1"/>
    <row r="216" spans="2:22" ht="21" customHeight="1">
      <c r="B216" s="18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10"/>
    </row>
    <row r="217" spans="2:22" ht="21" customHeight="1">
      <c r="B217" s="25" t="s">
        <v>186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0"/>
    </row>
    <row r="218" spans="2:22" ht="21" customHeight="1">
      <c r="B218" s="10"/>
      <c r="V218" s="10"/>
    </row>
    <row r="219" spans="2:22" ht="21" customHeight="1">
      <c r="B219" s="10"/>
      <c r="C219" s="2" t="s">
        <v>114</v>
      </c>
      <c r="D219" s="3" t="s">
        <v>115</v>
      </c>
      <c r="V219" s="10"/>
    </row>
    <row r="220" spans="2:22" ht="21" customHeight="1">
      <c r="B220" s="10"/>
      <c r="V220" s="10"/>
    </row>
    <row r="221" spans="2:22" ht="21" customHeight="1">
      <c r="B221" s="10"/>
      <c r="H221" s="32"/>
      <c r="I221" s="79"/>
      <c r="J221" s="3" t="s">
        <v>19</v>
      </c>
      <c r="K221" s="79"/>
      <c r="L221" s="32" t="s">
        <v>20</v>
      </c>
      <c r="M221" s="37" t="str">
        <f>IF(I221=K221,"Select yes or No"," ")</f>
        <v>Select yes or No</v>
      </c>
      <c r="V221" s="10"/>
    </row>
    <row r="222" spans="2:22" ht="21" customHeight="1">
      <c r="B222" s="10"/>
      <c r="H222" s="28"/>
      <c r="L222" s="28"/>
      <c r="V222" s="10"/>
    </row>
    <row r="223" spans="2:22" ht="21" customHeight="1">
      <c r="B223" s="10"/>
      <c r="D223" s="3" t="s">
        <v>116</v>
      </c>
      <c r="V223" s="10"/>
    </row>
    <row r="224" spans="2:22" ht="21" customHeight="1">
      <c r="B224" s="10"/>
      <c r="V224" s="10"/>
    </row>
    <row r="225" spans="2:22" ht="21" customHeight="1">
      <c r="B225" s="10"/>
      <c r="C225" s="2" t="s">
        <v>117</v>
      </c>
      <c r="D225" s="3" t="s">
        <v>118</v>
      </c>
      <c r="V225" s="10"/>
    </row>
    <row r="226" spans="2:22" ht="21" customHeight="1">
      <c r="B226" s="10"/>
      <c r="V226" s="10"/>
    </row>
    <row r="227" spans="2:22" ht="21" customHeight="1">
      <c r="B227" s="10"/>
      <c r="D227" s="3" t="s">
        <v>119</v>
      </c>
      <c r="V227" s="10"/>
    </row>
    <row r="228" spans="2:22" ht="21" customHeight="1">
      <c r="B228" s="10"/>
      <c r="D228" s="3" t="s">
        <v>120</v>
      </c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V228" s="10"/>
    </row>
    <row r="229" spans="2:22" ht="21" customHeight="1">
      <c r="B229" s="10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V229" s="10"/>
    </row>
    <row r="230" spans="2:22" ht="21" customHeight="1">
      <c r="B230" s="10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V230" s="10"/>
    </row>
    <row r="231" spans="2:22" ht="21" customHeight="1">
      <c r="B231" s="10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V231" s="10"/>
    </row>
    <row r="232" spans="2:22" ht="21" customHeight="1">
      <c r="B232" s="10"/>
      <c r="D232" s="3" t="s">
        <v>121</v>
      </c>
      <c r="V232" s="10"/>
    </row>
    <row r="233" spans="2:22" ht="21" customHeight="1">
      <c r="B233" s="10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V233" s="10"/>
    </row>
    <row r="234" spans="2:22" ht="21" customHeight="1">
      <c r="B234" s="10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V234" s="10"/>
    </row>
    <row r="235" spans="2:22" ht="21" customHeight="1">
      <c r="B235" s="10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V235" s="10"/>
    </row>
    <row r="236" spans="2:22" ht="21" customHeight="1">
      <c r="B236" s="10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V236" s="10"/>
    </row>
    <row r="237" spans="2:22" ht="21" customHeight="1">
      <c r="B237" s="10"/>
      <c r="D237" s="3" t="s">
        <v>122</v>
      </c>
      <c r="V237" s="10"/>
    </row>
    <row r="238" spans="2:22" ht="21" customHeight="1">
      <c r="B238" s="10"/>
      <c r="D238" s="3" t="s">
        <v>123</v>
      </c>
      <c r="V238" s="10"/>
    </row>
    <row r="239" spans="2:22" ht="21" customHeight="1">
      <c r="B239" s="10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V239" s="10"/>
    </row>
    <row r="240" spans="2:22" ht="21" customHeight="1">
      <c r="B240" s="10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V240" s="10"/>
    </row>
    <row r="241" spans="2:22" ht="21" customHeight="1">
      <c r="B241" s="10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V241" s="10"/>
    </row>
    <row r="242" spans="2:22" ht="21" customHeight="1">
      <c r="B242" s="10"/>
      <c r="D242" s="3" t="s">
        <v>124</v>
      </c>
      <c r="V242" s="10"/>
    </row>
    <row r="243" spans="2:22" ht="21" customHeight="1">
      <c r="B243" s="10"/>
      <c r="D243" s="3" t="s">
        <v>125</v>
      </c>
      <c r="V243" s="10"/>
    </row>
    <row r="244" spans="2:22" ht="21" customHeight="1">
      <c r="B244" s="10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V244" s="10"/>
    </row>
    <row r="245" spans="2:22" ht="21" customHeight="1">
      <c r="B245" s="10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V245" s="10"/>
    </row>
    <row r="246" spans="2:22" ht="21" customHeight="1">
      <c r="B246" s="10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V246" s="10"/>
    </row>
    <row r="247" spans="2:22" ht="21" customHeight="1">
      <c r="B247" s="10"/>
      <c r="D247" s="3" t="s">
        <v>126</v>
      </c>
      <c r="V247" s="10"/>
    </row>
    <row r="248" spans="2:22" ht="21" customHeight="1">
      <c r="B248" s="10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V248" s="10"/>
    </row>
    <row r="249" spans="2:22" ht="21" customHeight="1">
      <c r="B249" s="10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V249" s="10"/>
    </row>
    <row r="250" spans="2:22" ht="21" customHeight="1">
      <c r="B250" s="10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V250" s="10"/>
    </row>
    <row r="251" spans="2:22" ht="21" customHeight="1">
      <c r="B251" s="10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V251" s="10"/>
    </row>
    <row r="252" spans="2:22" ht="21" customHeight="1">
      <c r="B252" s="10"/>
      <c r="D252" s="3" t="s">
        <v>127</v>
      </c>
      <c r="V252" s="10"/>
    </row>
    <row r="253" spans="2:22" ht="21" customHeight="1">
      <c r="B253" s="10"/>
      <c r="D253" s="3" t="s">
        <v>128</v>
      </c>
      <c r="V253" s="10"/>
    </row>
    <row r="254" spans="2:22" ht="21" customHeight="1">
      <c r="B254" s="10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V254" s="10"/>
    </row>
    <row r="255" spans="2:22" ht="21" customHeight="1">
      <c r="B255" s="10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V255" s="10"/>
    </row>
    <row r="256" spans="2:22" ht="21" customHeight="1">
      <c r="B256" s="10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V256" s="10"/>
    </row>
    <row r="257" spans="2:22" ht="21" customHeight="1">
      <c r="B257" s="10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V257" s="10"/>
    </row>
    <row r="258" spans="2:22" ht="21" customHeight="1">
      <c r="B258" s="10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V258" s="10"/>
    </row>
    <row r="259" spans="2:22" ht="21" customHeight="1">
      <c r="B259" s="10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V259" s="10"/>
    </row>
    <row r="260" spans="2:22" ht="21" customHeight="1">
      <c r="B260" s="10"/>
      <c r="C260" s="2" t="s">
        <v>129</v>
      </c>
      <c r="D260" s="3" t="s">
        <v>130</v>
      </c>
      <c r="V260" s="10"/>
    </row>
    <row r="261" spans="2:22" ht="21" customHeight="1">
      <c r="B261" s="10"/>
      <c r="D261" s="3" t="s">
        <v>131</v>
      </c>
      <c r="V261" s="10"/>
    </row>
    <row r="262" spans="2:22" ht="21" customHeight="1">
      <c r="B262" s="10"/>
      <c r="D262" s="3" t="s">
        <v>132</v>
      </c>
      <c r="V262" s="10"/>
    </row>
    <row r="263" spans="2:22" ht="21" customHeight="1">
      <c r="B263" s="10"/>
      <c r="D263" s="3" t="s">
        <v>149</v>
      </c>
      <c r="V263" s="10"/>
    </row>
    <row r="264" spans="2:22" ht="21" customHeight="1">
      <c r="B264" s="10"/>
      <c r="D264" s="3" t="s">
        <v>150</v>
      </c>
      <c r="V264" s="10"/>
    </row>
    <row r="265" spans="2:21" ht="21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2:22" ht="21" customHeight="1">
      <c r="B266" s="18"/>
      <c r="C266" s="1" t="s">
        <v>133</v>
      </c>
      <c r="D266" s="8" t="s">
        <v>134</v>
      </c>
      <c r="E266" s="8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7"/>
      <c r="V266" s="10"/>
    </row>
    <row r="267" spans="2:22" ht="21" customHeight="1">
      <c r="B267" s="10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V267" s="10"/>
    </row>
    <row r="268" spans="2:22" ht="21" customHeight="1">
      <c r="B268" s="10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V268" s="10"/>
    </row>
    <row r="269" spans="2:22" ht="21" customHeight="1">
      <c r="B269" s="10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V269" s="10"/>
    </row>
    <row r="270" spans="2:21" ht="21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43" t="s">
        <v>148</v>
      </c>
    </row>
  </sheetData>
  <sheetProtection password="C8DD" sheet="1"/>
  <mergeCells count="187">
    <mergeCell ref="D267:T267"/>
    <mergeCell ref="D258:S258"/>
    <mergeCell ref="D259:S259"/>
    <mergeCell ref="F266:T266"/>
    <mergeCell ref="D246:S246"/>
    <mergeCell ref="D248:S248"/>
    <mergeCell ref="D244:S244"/>
    <mergeCell ref="D251:S251"/>
    <mergeCell ref="D254:S254"/>
    <mergeCell ref="D245:S245"/>
    <mergeCell ref="D249:S249"/>
    <mergeCell ref="D250:S250"/>
    <mergeCell ref="D234:S234"/>
    <mergeCell ref="D257:S257"/>
    <mergeCell ref="D239:S239"/>
    <mergeCell ref="D240:S240"/>
    <mergeCell ref="D268:T268"/>
    <mergeCell ref="I76:M76"/>
    <mergeCell ref="I145:M145"/>
    <mergeCell ref="I214:M214"/>
    <mergeCell ref="D255:S255"/>
    <mergeCell ref="D256:S256"/>
    <mergeCell ref="F228:S228"/>
    <mergeCell ref="D229:S229"/>
    <mergeCell ref="D207:S207"/>
    <mergeCell ref="D208:S208"/>
    <mergeCell ref="D209:S209"/>
    <mergeCell ref="D241:S241"/>
    <mergeCell ref="D230:S230"/>
    <mergeCell ref="D235:S235"/>
    <mergeCell ref="D236:S236"/>
    <mergeCell ref="D233:S233"/>
    <mergeCell ref="D185:S185"/>
    <mergeCell ref="D186:S186"/>
    <mergeCell ref="D187:S187"/>
    <mergeCell ref="D188:S188"/>
    <mergeCell ref="D190:S190"/>
    <mergeCell ref="D231:S231"/>
    <mergeCell ref="D195:S195"/>
    <mergeCell ref="D196:S196"/>
    <mergeCell ref="D197:S197"/>
    <mergeCell ref="N206:S206"/>
    <mergeCell ref="D191:S191"/>
    <mergeCell ref="D192:S192"/>
    <mergeCell ref="D193:S193"/>
    <mergeCell ref="D175:S175"/>
    <mergeCell ref="D176:S176"/>
    <mergeCell ref="D177:S177"/>
    <mergeCell ref="D178:S178"/>
    <mergeCell ref="D180:S180"/>
    <mergeCell ref="D181:S181"/>
    <mergeCell ref="D182:S182"/>
    <mergeCell ref="D160:S160"/>
    <mergeCell ref="D162:S162"/>
    <mergeCell ref="D163:S163"/>
    <mergeCell ref="D164:S164"/>
    <mergeCell ref="D165:S165"/>
    <mergeCell ref="I174:S174"/>
    <mergeCell ref="D153:S153"/>
    <mergeCell ref="D154:S154"/>
    <mergeCell ref="D155:S155"/>
    <mergeCell ref="D157:S157"/>
    <mergeCell ref="D158:S158"/>
    <mergeCell ref="D159:S159"/>
    <mergeCell ref="D120:S120"/>
    <mergeCell ref="D122:S122"/>
    <mergeCell ref="D123:S123"/>
    <mergeCell ref="D124:S124"/>
    <mergeCell ref="D125:S125"/>
    <mergeCell ref="I152:S152"/>
    <mergeCell ref="D127:S127"/>
    <mergeCell ref="D128:S128"/>
    <mergeCell ref="D129:S129"/>
    <mergeCell ref="D130:S130"/>
    <mergeCell ref="G97:H97"/>
    <mergeCell ref="N88:R88"/>
    <mergeCell ref="L97:M97"/>
    <mergeCell ref="D139:H139"/>
    <mergeCell ref="D100:S100"/>
    <mergeCell ref="D101:S101"/>
    <mergeCell ref="D102:S102"/>
    <mergeCell ref="D103:S103"/>
    <mergeCell ref="F105:S105"/>
    <mergeCell ref="D106:S106"/>
    <mergeCell ref="D107:S107"/>
    <mergeCell ref="D108:S108"/>
    <mergeCell ref="D110:S110"/>
    <mergeCell ref="D132:S132"/>
    <mergeCell ref="D111:S111"/>
    <mergeCell ref="D112:S112"/>
    <mergeCell ref="D113:S113"/>
    <mergeCell ref="D117:S117"/>
    <mergeCell ref="D118:S118"/>
    <mergeCell ref="D119:S119"/>
    <mergeCell ref="N55:O55"/>
    <mergeCell ref="N56:O56"/>
    <mergeCell ref="N57:O57"/>
    <mergeCell ref="N58:O58"/>
    <mergeCell ref="N59:O59"/>
    <mergeCell ref="N60:O60"/>
    <mergeCell ref="N67:O67"/>
    <mergeCell ref="E63:F63"/>
    <mergeCell ref="E64:F64"/>
    <mergeCell ref="E65:F65"/>
    <mergeCell ref="D70:F70"/>
    <mergeCell ref="N68:O68"/>
    <mergeCell ref="N69:O69"/>
    <mergeCell ref="N70:O70"/>
    <mergeCell ref="D57:F57"/>
    <mergeCell ref="D58:F58"/>
    <mergeCell ref="D59:F59"/>
    <mergeCell ref="D60:F60"/>
    <mergeCell ref="E62:F62"/>
    <mergeCell ref="N66:O66"/>
    <mergeCell ref="Q70:R70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S71:T71"/>
    <mergeCell ref="S65:T65"/>
    <mergeCell ref="S66:T66"/>
    <mergeCell ref="S67:T67"/>
    <mergeCell ref="S68:T68"/>
    <mergeCell ref="S69:T69"/>
    <mergeCell ref="S70:T70"/>
    <mergeCell ref="S59:T59"/>
    <mergeCell ref="S60:T60"/>
    <mergeCell ref="S61:T61"/>
    <mergeCell ref="S62:T62"/>
    <mergeCell ref="S63:T63"/>
    <mergeCell ref="S64:T64"/>
    <mergeCell ref="F18:L18"/>
    <mergeCell ref="M18:O18"/>
    <mergeCell ref="Q68:R68"/>
    <mergeCell ref="Q69:R69"/>
    <mergeCell ref="D66:F66"/>
    <mergeCell ref="D67:F67"/>
    <mergeCell ref="E61:F61"/>
    <mergeCell ref="Q55:R55"/>
    <mergeCell ref="Q56:R56"/>
    <mergeCell ref="D55:F55"/>
    <mergeCell ref="N45:O45"/>
    <mergeCell ref="P19:T19"/>
    <mergeCell ref="Q57:R57"/>
    <mergeCell ref="Q58:R58"/>
    <mergeCell ref="S55:T55"/>
    <mergeCell ref="S56:T56"/>
    <mergeCell ref="S57:T57"/>
    <mergeCell ref="S58:T58"/>
    <mergeCell ref="C23:T23"/>
    <mergeCell ref="D56:F56"/>
    <mergeCell ref="F15:L15"/>
    <mergeCell ref="M15:O15"/>
    <mergeCell ref="F16:L16"/>
    <mergeCell ref="M16:O16"/>
    <mergeCell ref="D68:F68"/>
    <mergeCell ref="D69:F69"/>
    <mergeCell ref="D43:F43"/>
    <mergeCell ref="D44:F44"/>
    <mergeCell ref="D45:F45"/>
    <mergeCell ref="N43:O43"/>
    <mergeCell ref="P15:S15"/>
    <mergeCell ref="H2:N2"/>
    <mergeCell ref="H3:N3"/>
    <mergeCell ref="H4:N4"/>
    <mergeCell ref="H5:N5"/>
    <mergeCell ref="S3:T3"/>
    <mergeCell ref="S4:T4"/>
    <mergeCell ref="R2:T2"/>
    <mergeCell ref="H12:N12"/>
    <mergeCell ref="O12:T12"/>
    <mergeCell ref="Q43:S43"/>
    <mergeCell ref="Q44:S44"/>
    <mergeCell ref="Q45:S45"/>
    <mergeCell ref="M19:O19"/>
    <mergeCell ref="F19:L19"/>
    <mergeCell ref="P16:S16"/>
    <mergeCell ref="R26:T26"/>
    <mergeCell ref="R28:T28"/>
    <mergeCell ref="P18:T18"/>
    <mergeCell ref="N44:O44"/>
  </mergeCells>
  <dataValidations count="1">
    <dataValidation type="list" allowBlank="1" showInputMessage="1" showErrorMessage="1" sqref="C55:C70">
      <formula1>$AB$9:$AB$20</formula1>
    </dataValidation>
  </dataValidations>
  <printOptions/>
  <pageMargins left="0.45" right="0.45" top="0.75" bottom="0.56" header="0.3" footer="0.3"/>
  <pageSetup fitToHeight="5" horizontalDpi="600" verticalDpi="600" orientation="portrait" scale="47" r:id="rId4"/>
  <headerFooter>
    <oddFooter>&amp;C&amp;"Arial,Bold"&amp;16-- Return to OMES Financial Reporting Unit by July 29 --</oddFooter>
  </headerFooter>
  <rowBreaks count="3" manualBreakCount="3">
    <brk id="73" max="21" man="1"/>
    <brk id="142" max="21" man="1"/>
    <brk id="211" max="21" man="1"/>
  </rowBreaks>
  <ignoredErrors>
    <ignoredError sqref="C12 C15 R39 D39 R50:T50 D50:P50 J39:P39 H39 C260:C266 C219 C225 C198:C203 C173 C151 C84:C99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2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3.8515625" style="45" bestFit="1" customWidth="1"/>
    <col min="2" max="2" width="51.7109375" style="46" bestFit="1" customWidth="1"/>
    <col min="3" max="3" width="8.421875" style="47" bestFit="1" customWidth="1"/>
    <col min="4" max="4" width="11.8515625" style="47" bestFit="1" customWidth="1"/>
    <col min="5" max="5" width="18.7109375" style="46" bestFit="1" customWidth="1"/>
    <col min="6" max="7" width="15.7109375" style="47" customWidth="1"/>
    <col min="8" max="8" width="4.00390625" style="48" bestFit="1" customWidth="1"/>
    <col min="9" max="9" width="5.00390625" style="47" bestFit="1" customWidth="1"/>
    <col min="10" max="10" width="17.28125" style="47" bestFit="1" customWidth="1"/>
    <col min="11" max="11" width="76.00390625" style="45" customWidth="1"/>
    <col min="12" max="12" width="12.28125" style="45" bestFit="1" customWidth="1"/>
    <col min="13" max="16384" width="9.140625" style="45" customWidth="1"/>
  </cols>
  <sheetData>
    <row r="1" ht="15">
      <c r="K1" s="47" t="s">
        <v>151</v>
      </c>
    </row>
    <row r="2" ht="15">
      <c r="K2" s="47" t="s">
        <v>152</v>
      </c>
    </row>
    <row r="3" ht="15">
      <c r="K3" s="47"/>
    </row>
    <row r="4" spans="1:11" ht="15">
      <c r="A4" s="49" t="s">
        <v>153</v>
      </c>
      <c r="B4" s="50" t="s">
        <v>154</v>
      </c>
      <c r="C4" s="51"/>
      <c r="D4" s="51"/>
      <c r="E4" s="52"/>
      <c r="F4" s="51"/>
      <c r="G4" s="51"/>
      <c r="K4" s="47" t="str">
        <f>CONCATENATE("!Scenario=",B4)</f>
        <v>!Scenario=ModAccrual</v>
      </c>
    </row>
    <row r="5" spans="1:11" ht="15">
      <c r="A5" s="49" t="s">
        <v>155</v>
      </c>
      <c r="B5" s="50"/>
      <c r="C5" s="51"/>
      <c r="D5" s="51"/>
      <c r="E5" s="52"/>
      <c r="F5" s="51"/>
      <c r="G5" s="51"/>
      <c r="K5" s="47" t="str">
        <f>CONCATENATE("!Year=",B5)</f>
        <v>!Year=</v>
      </c>
    </row>
    <row r="6" spans="1:11" ht="15">
      <c r="A6" s="49" t="s">
        <v>156</v>
      </c>
      <c r="B6" s="50" t="s">
        <v>157</v>
      </c>
      <c r="C6" s="51"/>
      <c r="D6" s="51"/>
      <c r="E6" s="52"/>
      <c r="F6" s="51"/>
      <c r="G6" s="51"/>
      <c r="K6" s="47" t="str">
        <f>CONCATENATE("!Period=",B6)</f>
        <v>!Period=Jun</v>
      </c>
    </row>
    <row r="7" spans="1:11" s="54" customFormat="1" ht="15">
      <c r="A7" s="49"/>
      <c r="B7" s="53"/>
      <c r="C7" s="51"/>
      <c r="D7" s="51"/>
      <c r="E7" s="52"/>
      <c r="F7" s="51"/>
      <c r="G7" s="51"/>
      <c r="H7" s="48"/>
      <c r="I7" s="47"/>
      <c r="J7" s="47"/>
      <c r="K7" s="45"/>
    </row>
    <row r="8" spans="1:11" s="54" customFormat="1" ht="15">
      <c r="A8" s="49"/>
      <c r="B8" s="53"/>
      <c r="C8" s="51"/>
      <c r="D8" s="51"/>
      <c r="E8" s="52"/>
      <c r="F8" s="51"/>
      <c r="G8" s="51"/>
      <c r="H8" s="48"/>
      <c r="I8" s="47"/>
      <c r="J8" s="47"/>
      <c r="K8" s="47" t="str">
        <f>CONCATENATE("!JOURNAL=",B9,";B;",B12,";",B14,";&lt;Entity Curr Adjs&gt;;",B11,";",,";",B13,";")</f>
        <v>!JOURNAL=_B_1;B;R;W;&lt;Entity Curr Adjs&gt;;GAAP;;74000;</v>
      </c>
    </row>
    <row r="9" spans="1:11" s="54" customFormat="1" ht="15">
      <c r="A9" s="49" t="s">
        <v>158</v>
      </c>
      <c r="B9" s="50" t="str">
        <f>CONCATENATE('B-2 OST (740)'!$E$12,'B-2 OST (740)'!$F$12,"_B_1")</f>
        <v>_B_1</v>
      </c>
      <c r="C9" s="55" t="s">
        <v>159</v>
      </c>
      <c r="D9" s="55" t="s">
        <v>160</v>
      </c>
      <c r="E9" s="55" t="s">
        <v>161</v>
      </c>
      <c r="F9" s="55" t="s">
        <v>162</v>
      </c>
      <c r="G9" s="55" t="s">
        <v>163</v>
      </c>
      <c r="H9" s="56"/>
      <c r="J9" s="49" t="s">
        <v>164</v>
      </c>
      <c r="K9" s="47" t="str">
        <f>CONCATENATE("!DESC=",B10)</f>
        <v>!DESC=To record costs to borrower rebates related to Sec Lending transactions</v>
      </c>
    </row>
    <row r="10" spans="1:11" s="54" customFormat="1" ht="30">
      <c r="A10" s="49" t="s">
        <v>165</v>
      </c>
      <c r="B10" s="64" t="s">
        <v>177</v>
      </c>
      <c r="C10" s="51">
        <v>531600</v>
      </c>
      <c r="D10" s="65" t="s">
        <v>178</v>
      </c>
      <c r="E10" s="57" t="str">
        <f>IF($B$4="ModAccrual","Modaccrual_Adj","Accrual_Adj")</f>
        <v>Modaccrual_Adj</v>
      </c>
      <c r="F10" s="61">
        <f>ROUND(SUM('B-2 OST (740)'!G97,'B-2 OST (740)'!L97),-3)</f>
        <v>0</v>
      </c>
      <c r="G10" s="61"/>
      <c r="H10" s="45" t="str">
        <f>IF(ISNUMBER(F10),"D","C")</f>
        <v>D</v>
      </c>
      <c r="I10" s="58">
        <f>IF(ISNUMBER(F10),F10,G10)</f>
        <v>0</v>
      </c>
      <c r="J10" s="57"/>
      <c r="K10" s="47" t="str">
        <f>CONCATENATE(C10,";[ICP None];",D10,";",E10,";",H10,";",ABS(I10),";",J10)</f>
        <v>531600;[ICP None];1000;Modaccrual_Adj;D;0;</v>
      </c>
    </row>
    <row r="11" spans="1:11" s="54" customFormat="1" ht="15">
      <c r="A11" s="49" t="s">
        <v>166</v>
      </c>
      <c r="B11" s="50" t="s">
        <v>171</v>
      </c>
      <c r="C11" s="51">
        <v>441100</v>
      </c>
      <c r="D11" s="65" t="s">
        <v>178</v>
      </c>
      <c r="E11" s="57" t="str">
        <f>IF($B$4="ModAccrual","Modaccrual_Adj","Accrual_Adj")</f>
        <v>Modaccrual_Adj</v>
      </c>
      <c r="F11" s="61"/>
      <c r="G11" s="61">
        <f>ROUND(SUM('B-2 OST (740)'!G97,'B-2 OST (740)'!L97),-3)</f>
        <v>0</v>
      </c>
      <c r="H11" s="45" t="str">
        <f>IF(ISNUMBER(F11),"D","C")</f>
        <v>C</v>
      </c>
      <c r="I11" s="58">
        <f>IF(ISNUMBER(F11),F11,G11)</f>
        <v>0</v>
      </c>
      <c r="J11" s="57"/>
      <c r="K11" s="47" t="str">
        <f>CONCATENATE(C11,";[ICP None];",D11,";",E11,";",H11,";",ABS(I11),";",J11)</f>
        <v>441100;[ICP None];1000;Modaccrual_Adj;C;0;</v>
      </c>
    </row>
    <row r="12" spans="1:11" s="54" customFormat="1" ht="15">
      <c r="A12" s="49" t="s">
        <v>167</v>
      </c>
      <c r="B12" s="50" t="s">
        <v>170</v>
      </c>
      <c r="C12" s="51"/>
      <c r="D12" s="51"/>
      <c r="E12" s="51"/>
      <c r="F12" s="62"/>
      <c r="G12" s="62"/>
      <c r="H12" s="45"/>
      <c r="I12" s="58"/>
      <c r="J12" s="57"/>
      <c r="K12" s="47"/>
    </row>
    <row r="13" spans="1:11" s="54" customFormat="1" ht="15">
      <c r="A13" s="49" t="s">
        <v>168</v>
      </c>
      <c r="B13" s="50">
        <v>74000</v>
      </c>
      <c r="C13" s="51"/>
      <c r="D13" s="51"/>
      <c r="E13" s="51"/>
      <c r="F13" s="62"/>
      <c r="G13" s="62"/>
      <c r="H13" s="45"/>
      <c r="I13" s="58"/>
      <c r="J13" s="57"/>
      <c r="K13" s="47"/>
    </row>
    <row r="14" spans="1:11" s="54" customFormat="1" ht="15">
      <c r="A14" s="49" t="s">
        <v>169</v>
      </c>
      <c r="B14" s="50" t="s">
        <v>180</v>
      </c>
      <c r="C14" s="51"/>
      <c r="D14" s="51"/>
      <c r="E14" s="51"/>
      <c r="F14" s="62"/>
      <c r="G14" s="62"/>
      <c r="H14" s="45"/>
      <c r="I14" s="58"/>
      <c r="J14" s="57"/>
      <c r="K14" s="47"/>
    </row>
    <row r="15" spans="2:11" ht="15">
      <c r="B15" s="59"/>
      <c r="C15" s="51"/>
      <c r="D15" s="51"/>
      <c r="E15" s="51"/>
      <c r="F15" s="62"/>
      <c r="G15" s="62"/>
      <c r="H15" s="45"/>
      <c r="I15" s="58"/>
      <c r="J15" s="45"/>
      <c r="K15" s="47" t="str">
        <f>CONCATENATE("!JOURNAL=",B16,";B;",B19,";",B21,";&lt;Entity Curr Adjs&gt;;",B18,";",,";",B20,";")</f>
        <v>!JOURNAL=_B_2;B;A;W;&lt;Entity Curr Adjs&gt;;GAAP;;74000;</v>
      </c>
    </row>
    <row r="16" spans="1:11" s="54" customFormat="1" ht="15">
      <c r="A16" s="49" t="s">
        <v>158</v>
      </c>
      <c r="B16" s="50" t="str">
        <f>CONCATENATE('B-2 OST (740)'!$E$12,'B-2 OST (740)'!$F$12,"_B_2")</f>
        <v>_B_2</v>
      </c>
      <c r="C16" s="55" t="s">
        <v>159</v>
      </c>
      <c r="D16" s="55" t="s">
        <v>160</v>
      </c>
      <c r="E16" s="55" t="s">
        <v>161</v>
      </c>
      <c r="F16" s="63" t="s">
        <v>162</v>
      </c>
      <c r="G16" s="63" t="s">
        <v>163</v>
      </c>
      <c r="H16" s="56"/>
      <c r="J16" s="49" t="s">
        <v>164</v>
      </c>
      <c r="K16" s="47" t="str">
        <f>CONCATENATE("!DESC=",B17)</f>
        <v>!DESC=To record interest receivable</v>
      </c>
    </row>
    <row r="17" spans="1:11" s="54" customFormat="1" ht="15">
      <c r="A17" s="49" t="s">
        <v>165</v>
      </c>
      <c r="B17" s="64" t="s">
        <v>176</v>
      </c>
      <c r="C17" s="57">
        <v>114000</v>
      </c>
      <c r="D17" s="65" t="s">
        <v>178</v>
      </c>
      <c r="E17" s="57" t="str">
        <f>IF($B$4="ModAccrual","Modaccrual_Adj","Accrual_Adj")</f>
        <v>Modaccrual_Adj</v>
      </c>
      <c r="F17" s="61">
        <f>ROUND(SUM('B-2 OST (740)'!R26,'B-2 OST (740)'!R28),-3)</f>
        <v>0</v>
      </c>
      <c r="G17" s="61"/>
      <c r="H17" s="45" t="str">
        <f>IF(ISNUMBER(F17),"D","C")</f>
        <v>D</v>
      </c>
      <c r="I17" s="58">
        <f>IF(ISNUMBER(F17),F17,G17)</f>
        <v>0</v>
      </c>
      <c r="J17" s="57"/>
      <c r="K17" s="47" t="str">
        <f>CONCATENATE(C17,";[ICP None];",D17,";",E17,";",H17,";",ABS(I17),";",J17)</f>
        <v>114000;[ICP None];1000;Modaccrual_Adj;D;0;</v>
      </c>
    </row>
    <row r="18" spans="1:11" s="54" customFormat="1" ht="15">
      <c r="A18" s="49" t="s">
        <v>166</v>
      </c>
      <c r="B18" s="50" t="s">
        <v>171</v>
      </c>
      <c r="C18" s="57">
        <v>441105</v>
      </c>
      <c r="D18" s="65" t="s">
        <v>178</v>
      </c>
      <c r="E18" s="57" t="str">
        <f>IF($B$4="ModAccrual","Modaccrual_Adj","Accrual_Adj")</f>
        <v>Modaccrual_Adj</v>
      </c>
      <c r="F18" s="61"/>
      <c r="G18" s="61">
        <f>ROUND(SUM('B-2 OST (740)'!R26,'B-2 OST (740)'!R28),-3)</f>
        <v>0</v>
      </c>
      <c r="H18" s="45" t="str">
        <f>IF(ISNUMBER(F18),"D","C")</f>
        <v>C</v>
      </c>
      <c r="I18" s="58">
        <f>IF(ISNUMBER(F18),F18,G18)</f>
        <v>0</v>
      </c>
      <c r="J18" s="57"/>
      <c r="K18" s="47" t="str">
        <f>CONCATENATE(C18,";[ICP None];",D18,";",E18,";",H18,";",ABS(I18),";",J18)</f>
        <v>441105;[ICP None];1000;Modaccrual_Adj;C;0;</v>
      </c>
    </row>
    <row r="19" spans="1:10" s="54" customFormat="1" ht="15">
      <c r="A19" s="49" t="s">
        <v>167</v>
      </c>
      <c r="B19" s="50" t="s">
        <v>179</v>
      </c>
      <c r="C19" s="47"/>
      <c r="D19" s="47"/>
      <c r="E19" s="46"/>
      <c r="F19" s="47"/>
      <c r="G19" s="47"/>
      <c r="H19" s="45"/>
      <c r="I19" s="58"/>
      <c r="J19" s="57"/>
    </row>
    <row r="20" spans="1:11" s="54" customFormat="1" ht="15">
      <c r="A20" s="49" t="s">
        <v>168</v>
      </c>
      <c r="B20" s="50">
        <v>74000</v>
      </c>
      <c r="C20" s="47"/>
      <c r="D20" s="47"/>
      <c r="E20" s="46"/>
      <c r="F20" s="47"/>
      <c r="G20" s="47"/>
      <c r="H20" s="45"/>
      <c r="I20" s="58"/>
      <c r="J20" s="57"/>
      <c r="K20" s="47"/>
    </row>
    <row r="21" spans="1:11" s="54" customFormat="1" ht="15">
      <c r="A21" s="49" t="s">
        <v>169</v>
      </c>
      <c r="B21" s="50" t="s">
        <v>180</v>
      </c>
      <c r="C21" s="47"/>
      <c r="D21" s="47"/>
      <c r="E21" s="46"/>
      <c r="F21" s="47"/>
      <c r="G21" s="47"/>
      <c r="H21" s="45"/>
      <c r="I21" s="58"/>
      <c r="J21" s="57"/>
      <c r="K21" s="47"/>
    </row>
  </sheetData>
  <sheetProtection password="C8DD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B-2: Deposits and Investments (740)</dc:title>
  <dc:subject>Generally Accepted Accounting Principles (GAAP) Form B-2 (740) used by State of Oklahoma agencies for financial reporting of deposits and investments data.</dc:subject>
  <dc:creator>Office of Management and Enterprise Services</dc:creator>
  <cp:keywords>Generally Accepted Accounting PrinciplGenerally Accepted Accounting Principles, gaap, omes, office, management, enterprise, service, forms, form, financial reporting, state of oklahoma, Oklahoma, b, OSF Form B-2, B-2, 740, inventory</cp:keywords>
  <dc:description>OMES Form B-2: Deposits and Investments (740)</dc:description>
  <cp:lastModifiedBy>OMES</cp:lastModifiedBy>
  <cp:lastPrinted>2015-08-03T15:06:51Z</cp:lastPrinted>
  <dcterms:created xsi:type="dcterms:W3CDTF">2010-03-29T20:00:55Z</dcterms:created>
  <dcterms:modified xsi:type="dcterms:W3CDTF">2021-06-25T15:13:20Z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